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https://tuni-my.sharepoint.com/personal/joonas_niemi_tuni_fi/Documents/Yhdistystoiminta/Transla/Kirjanpito 2022/"/>
    </mc:Choice>
  </mc:AlternateContent>
  <xr:revisionPtr revIDLastSave="837" documentId="13_ncr:1_{D2E4F535-D768-DB43-B8F6-2792FC9405A9}" xr6:coauthVersionLast="47" xr6:coauthVersionMax="47" xr10:uidLastSave="{653D31E1-4345-4BCA-921A-F307D69E2CE3}"/>
  <bookViews>
    <workbookView xWindow="-120" yWindow="-120" windowWidth="29040" windowHeight="15840" tabRatio="632" xr2:uid="{00000000-000D-0000-FFFF-FFFF00000000}"/>
  </bookViews>
  <sheets>
    <sheet name="Tilikartta" sheetId="1" r:id="rId1"/>
    <sheet name="Taul5" sheetId="4" state="hidden" r:id="rId2"/>
    <sheet name="Varastokirja" sheetId="5" r:id="rId3"/>
    <sheet name="Tuloslaskelma" sheetId="6" r:id="rId4"/>
    <sheet name="Tase" sheetId="7" r:id="rId5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0" i="6" l="1"/>
  <c r="G10" i="6"/>
  <c r="G20" i="6" s="1"/>
  <c r="G31" i="6" s="1"/>
  <c r="G49" i="6" s="1"/>
  <c r="G58" i="6" s="1"/>
  <c r="G19" i="7"/>
  <c r="G31" i="7"/>
  <c r="I31" i="7"/>
  <c r="I19" i="7"/>
  <c r="G56" i="6"/>
  <c r="G53" i="6"/>
  <c r="G47" i="6"/>
  <c r="G44" i="6"/>
  <c r="G38" i="6"/>
  <c r="G29" i="6"/>
  <c r="G26" i="6"/>
  <c r="G18" i="6"/>
  <c r="J58" i="6"/>
  <c r="J56" i="6"/>
  <c r="J53" i="6"/>
  <c r="J49" i="6"/>
  <c r="J44" i="6"/>
  <c r="J47" i="6"/>
  <c r="J40" i="6"/>
  <c r="J38" i="6"/>
  <c r="J31" i="6"/>
  <c r="J20" i="6"/>
  <c r="J29" i="6"/>
  <c r="J26" i="6"/>
  <c r="J18" i="6"/>
  <c r="J10" i="6"/>
  <c r="D12" i="5" l="1"/>
  <c r="N11" i="5"/>
  <c r="K11" i="5"/>
  <c r="E10" i="5"/>
  <c r="G10" i="5"/>
  <c r="N10" i="5"/>
  <c r="M10" i="5"/>
  <c r="P6" i="5" l="1"/>
</calcChain>
</file>

<file path=xl/sharedStrings.xml><?xml version="1.0" encoding="utf-8"?>
<sst xmlns="http://schemas.openxmlformats.org/spreadsheetml/2006/main" count="145" uniqueCount="93">
  <si>
    <t>TRANSLA RY</t>
  </si>
  <si>
    <t>TILIKARTTA</t>
  </si>
  <si>
    <t>Taseen vastaavaa</t>
  </si>
  <si>
    <t>Rahoitusomaisuus</t>
  </si>
  <si>
    <t>1000 Pankkitili, Nordea 212118-16733</t>
  </si>
  <si>
    <t>1100 Käteiskassa</t>
  </si>
  <si>
    <t>Vaihto-omaisuus</t>
  </si>
  <si>
    <t>1210 Kangasmerkkivarasto</t>
  </si>
  <si>
    <t>1220 Juomavarasto</t>
  </si>
  <si>
    <t>Lyhytaikaiset saamiset</t>
  </si>
  <si>
    <t>1700 Siirtosaamiset</t>
  </si>
  <si>
    <t>Taseen vastattavaa</t>
  </si>
  <si>
    <t>Lyhytaikainen vieras pääoma</t>
  </si>
  <si>
    <t>2700 Siirtovelat</t>
  </si>
  <si>
    <t>Oma pääoma</t>
  </si>
  <si>
    <t>2000 Tilikauden tulos</t>
  </si>
  <si>
    <t>2100 Edellisten tilikausien ylijäämä</t>
  </si>
  <si>
    <t>Tuloslaskelman tuotot</t>
  </si>
  <si>
    <t>Varsinainen toiminta</t>
  </si>
  <si>
    <t>3000 Huvitilaisuustulot</t>
  </si>
  <si>
    <t>3030 Julkaisutoimintatulot</t>
  </si>
  <si>
    <t>Varainhankinta</t>
  </si>
  <si>
    <t>3510 Materiaalitulot</t>
  </si>
  <si>
    <t>3520 Narikkatulot</t>
  </si>
  <si>
    <t>3600 Jäsenmaksutulot</t>
  </si>
  <si>
    <t>Rahoitus- ja sijoitustoiminta</t>
  </si>
  <si>
    <t>3800 Korkotuotot</t>
  </si>
  <si>
    <t>Tuloslaskelman kulut</t>
  </si>
  <si>
    <t>4000 Huvitilaisuuskulut</t>
  </si>
  <si>
    <t>4010 Toimistokulut</t>
  </si>
  <si>
    <t>4030 Julkaisutoimintakulut</t>
  </si>
  <si>
    <t>4200 Ylläpitokulut</t>
  </si>
  <si>
    <t>4510 Materiaalikulut</t>
  </si>
  <si>
    <t>4520 Narikkakulut</t>
  </si>
  <si>
    <t>4800 Pankkikulut</t>
  </si>
  <si>
    <t>Varastot ja poistot</t>
  </si>
  <si>
    <t>5000 Varastonmuutos</t>
  </si>
  <si>
    <t>Avustukset</t>
  </si>
  <si>
    <t>6000 Annetut avustukset</t>
  </si>
  <si>
    <t>6100 Saadut avustukset</t>
  </si>
  <si>
    <t>Kirjanpitoviennit</t>
  </si>
  <si>
    <t>7000 Tilin avaukset</t>
  </si>
  <si>
    <t>7100 Kassahävikki</t>
  </si>
  <si>
    <t>7200 Korjaussiirrot</t>
  </si>
  <si>
    <t>7300 Virhesiirrot</t>
  </si>
  <si>
    <t>Tilin avaukset</t>
  </si>
  <si>
    <t>Päivä</t>
  </si>
  <si>
    <t>Selitys</t>
  </si>
  <si>
    <t>€</t>
  </si>
  <si>
    <t>Debet</t>
  </si>
  <si>
    <t>Kredit</t>
  </si>
  <si>
    <t>1200</t>
  </si>
  <si>
    <t>1210</t>
  </si>
  <si>
    <t>1220</t>
  </si>
  <si>
    <t>5000</t>
  </si>
  <si>
    <t>8000</t>
  </si>
  <si>
    <t>Kangasmerkkivar.</t>
  </si>
  <si>
    <t>Juomavarasto</t>
  </si>
  <si>
    <t>Varastonmuutos</t>
  </si>
  <si>
    <t>Alkusaldo</t>
  </si>
  <si>
    <t>TULOSLASKELMA</t>
  </si>
  <si>
    <t>VARSINAINEN TOIMINTA</t>
  </si>
  <si>
    <t>Tuotot:</t>
  </si>
  <si>
    <t>Kulut:</t>
  </si>
  <si>
    <t>Tuotto-/kulujäämä:</t>
  </si>
  <si>
    <t>VARAINHANKINTA</t>
  </si>
  <si>
    <t>Varastot:</t>
  </si>
  <si>
    <t>SIJOITUS- JA RAHOITUSTOIMINTA</t>
  </si>
  <si>
    <t>AVUSTUKSET</t>
  </si>
  <si>
    <t>TILINPÄÄTÖSSIIRROT</t>
  </si>
  <si>
    <t>TILIKAUDEN TULOS</t>
  </si>
  <si>
    <t>TASE</t>
  </si>
  <si>
    <t>VASTAAVAA</t>
  </si>
  <si>
    <t>RAHOITUSOMAISUUS</t>
  </si>
  <si>
    <t>1000 Pankkitili</t>
  </si>
  <si>
    <t>1100 Kassa</t>
  </si>
  <si>
    <t>VAIHTO-OMAISUUS</t>
  </si>
  <si>
    <t>VASTATTAVAA</t>
  </si>
  <si>
    <t>OMA PÄÄOMA</t>
  </si>
  <si>
    <t>VIERAS PÄÄOMA</t>
  </si>
  <si>
    <t>TILINPÄÄTÖS 2022</t>
  </si>
  <si>
    <t>1230 Heijastinvarasto</t>
  </si>
  <si>
    <t>1230</t>
  </si>
  <si>
    <t>Heijastinvarasto</t>
  </si>
  <si>
    <t>VARASTOKIRJA 1.1.2022-31.12.2022</t>
  </si>
  <si>
    <t>Tilinpäätös 2022</t>
  </si>
  <si>
    <t>Tilinpäätös 2021</t>
  </si>
  <si>
    <t>Inventaari talvi</t>
  </si>
  <si>
    <t>Loppusaldo eli varaston arvo</t>
  </si>
  <si>
    <t>Paita- ja kangaskassivarasto</t>
  </si>
  <si>
    <t>1200 Paita- ja kangaskassivarasto</t>
  </si>
  <si>
    <t xml:space="preserve">Inventaari talvi 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</si>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</sst>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40B];[Red]\-#,##0.00\ [$€-40B]"/>
  </numFmts>
  <fonts count="15" x14ac:knownFonts="1">
    <font>
      <sz val="10"/>
      <name val="Arial"/>
      <family val="2"/>
    </font>
    <font>
      <b/>
      <i/>
      <sz val="16"/>
      <color indexed="8"/>
      <name val="Arial"/>
      <family val="2"/>
    </font>
    <font>
      <sz val="11"/>
      <color indexed="8"/>
      <name val="Arial"/>
      <family val="2"/>
    </font>
    <font>
      <b/>
      <i/>
      <u/>
      <sz val="11"/>
      <color indexed="8"/>
      <name val="Arial"/>
      <family val="2"/>
    </font>
    <font>
      <sz val="11"/>
      <color indexed="8"/>
      <name val="Calibri"/>
      <family val="2"/>
    </font>
    <font>
      <sz val="10.5"/>
      <color indexed="8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color indexed="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5"/>
      <color theme="3"/>
      <name val="Calibri"/>
      <family val="2"/>
      <scheme val="minor"/>
    </font>
    <font>
      <sz val="12"/>
      <color rgb="FF000000"/>
      <name val="Arial"/>
      <family val="2"/>
    </font>
    <font>
      <sz val="8"/>
      <name val="Arial"/>
      <family val="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double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7">
    <xf numFmtId="0" fontId="0" fillId="0" borderId="0"/>
    <xf numFmtId="0" fontId="4" fillId="0" borderId="0"/>
    <xf numFmtId="0" fontId="1" fillId="0" borderId="0">
      <alignment horizontal="center" textRotation="90"/>
    </xf>
    <xf numFmtId="0" fontId="2" fillId="0" borderId="0"/>
    <xf numFmtId="0" fontId="3" fillId="0" borderId="0"/>
    <xf numFmtId="164" fontId="3" fillId="0" borderId="0"/>
    <xf numFmtId="0" fontId="11" fillId="0" borderId="13" applyNumberFormat="0" applyFill="0" applyAlignment="0" applyProtection="0"/>
  </cellStyleXfs>
  <cellXfs count="80">
    <xf numFmtId="0" fontId="0" fillId="0" borderId="0" xfId="0"/>
    <xf numFmtId="0" fontId="4" fillId="0" borderId="0" xfId="1"/>
    <xf numFmtId="0" fontId="5" fillId="0" borderId="0" xfId="3" applyFont="1"/>
    <xf numFmtId="4" fontId="5" fillId="0" borderId="0" xfId="3" applyNumberFormat="1" applyFont="1" applyAlignment="1">
      <alignment horizontal="right"/>
    </xf>
    <xf numFmtId="0" fontId="2" fillId="0" borderId="0" xfId="3"/>
    <xf numFmtId="0" fontId="4" fillId="0" borderId="9" xfId="1" applyBorder="1"/>
    <xf numFmtId="0" fontId="6" fillId="0" borderId="0" xfId="1" applyFont="1"/>
    <xf numFmtId="4" fontId="6" fillId="0" borderId="0" xfId="1" applyNumberFormat="1" applyFont="1"/>
    <xf numFmtId="4" fontId="8" fillId="0" borderId="0" xfId="1" applyNumberFormat="1" applyFont="1"/>
    <xf numFmtId="0" fontId="8" fillId="0" borderId="0" xfId="1" applyFont="1"/>
    <xf numFmtId="0" fontId="8" fillId="0" borderId="0" xfId="1" applyFont="1" applyAlignment="1">
      <alignment horizontal="center"/>
    </xf>
    <xf numFmtId="0" fontId="8" fillId="0" borderId="0" xfId="1" applyFont="1" applyAlignment="1">
      <alignment horizontal="right"/>
    </xf>
    <xf numFmtId="0" fontId="2" fillId="0" borderId="0" xfId="1" applyFont="1"/>
    <xf numFmtId="0" fontId="7" fillId="0" borderId="0" xfId="1" applyFont="1"/>
    <xf numFmtId="0" fontId="2" fillId="0" borderId="9" xfId="1" applyFont="1" applyBorder="1"/>
    <xf numFmtId="0" fontId="2" fillId="0" borderId="0" xfId="1" applyFont="1" applyAlignment="1">
      <alignment vertical="top"/>
    </xf>
    <xf numFmtId="0" fontId="2" fillId="0" borderId="0" xfId="1" applyFont="1" applyAlignment="1">
      <alignment horizontal="center"/>
    </xf>
    <xf numFmtId="4" fontId="2" fillId="0" borderId="0" xfId="1" applyNumberFormat="1" applyFont="1"/>
    <xf numFmtId="0" fontId="10" fillId="0" borderId="0" xfId="0" applyFont="1"/>
    <xf numFmtId="4" fontId="9" fillId="0" borderId="0" xfId="0" applyNumberFormat="1" applyFont="1"/>
    <xf numFmtId="49" fontId="2" fillId="0" borderId="1" xfId="1" applyNumberFormat="1" applyFont="1" applyBorder="1" applyAlignment="1">
      <alignment horizontal="left" vertical="top"/>
    </xf>
    <xf numFmtId="49" fontId="2" fillId="0" borderId="2" xfId="1" applyNumberFormat="1" applyFont="1" applyBorder="1" applyAlignment="1">
      <alignment horizontal="left"/>
    </xf>
    <xf numFmtId="49" fontId="2" fillId="0" borderId="3" xfId="1" applyNumberFormat="1" applyFont="1" applyBorder="1" applyAlignment="1">
      <alignment horizontal="left"/>
    </xf>
    <xf numFmtId="49" fontId="2" fillId="0" borderId="1" xfId="1" applyNumberFormat="1" applyFont="1" applyBorder="1" applyAlignment="1">
      <alignment horizontal="left"/>
    </xf>
    <xf numFmtId="49" fontId="2" fillId="0" borderId="4" xfId="1" applyNumberFormat="1" applyFont="1" applyBorder="1" applyAlignment="1">
      <alignment horizontal="left"/>
    </xf>
    <xf numFmtId="49" fontId="2" fillId="0" borderId="6" xfId="1" applyNumberFormat="1" applyFont="1" applyBorder="1" applyAlignment="1">
      <alignment horizontal="left"/>
    </xf>
    <xf numFmtId="49" fontId="2" fillId="0" borderId="7" xfId="1" applyNumberFormat="1" applyFont="1" applyBorder="1" applyAlignment="1">
      <alignment horizontal="left"/>
    </xf>
    <xf numFmtId="49" fontId="2" fillId="0" borderId="8" xfId="1" applyNumberFormat="1" applyFont="1" applyBorder="1" applyAlignment="1">
      <alignment horizontal="left"/>
    </xf>
    <xf numFmtId="0" fontId="2" fillId="0" borderId="9" xfId="1" applyFont="1" applyBorder="1" applyAlignment="1">
      <alignment horizontal="left" vertical="top" wrapText="1"/>
    </xf>
    <xf numFmtId="14" fontId="2" fillId="0" borderId="9" xfId="1" applyNumberFormat="1" applyFont="1" applyBorder="1" applyAlignment="1">
      <alignment vertical="top"/>
    </xf>
    <xf numFmtId="0" fontId="2" fillId="0" borderId="0" xfId="3" applyAlignment="1">
      <alignment vertical="top"/>
    </xf>
    <xf numFmtId="0" fontId="2" fillId="0" borderId="0" xfId="3" applyAlignment="1">
      <alignment horizontal="center"/>
    </xf>
    <xf numFmtId="4" fontId="2" fillId="0" borderId="0" xfId="3" applyNumberFormat="1"/>
    <xf numFmtId="0" fontId="2" fillId="0" borderId="0" xfId="1" applyFont="1" applyAlignment="1">
      <alignment horizontal="left"/>
    </xf>
    <xf numFmtId="49" fontId="2" fillId="0" borderId="0" xfId="1" applyNumberFormat="1" applyFont="1" applyAlignment="1">
      <alignment horizontal="left"/>
    </xf>
    <xf numFmtId="49" fontId="2" fillId="0" borderId="15" xfId="1" applyNumberFormat="1" applyFont="1" applyBorder="1" applyAlignment="1">
      <alignment horizontal="left"/>
    </xf>
    <xf numFmtId="49" fontId="2" fillId="0" borderId="14" xfId="1" applyNumberFormat="1" applyFont="1" applyBorder="1" applyAlignment="1">
      <alignment horizontal="left"/>
    </xf>
    <xf numFmtId="49" fontId="2" fillId="0" borderId="14" xfId="1" applyNumberFormat="1" applyFont="1" applyBorder="1" applyAlignment="1">
      <alignment horizontal="center"/>
    </xf>
    <xf numFmtId="0" fontId="10" fillId="0" borderId="14" xfId="0" applyFont="1" applyBorder="1"/>
    <xf numFmtId="0" fontId="12" fillId="0" borderId="0" xfId="1" applyFont="1"/>
    <xf numFmtId="2" fontId="2" fillId="0" borderId="0" xfId="1" applyNumberFormat="1" applyFont="1"/>
    <xf numFmtId="14" fontId="2" fillId="0" borderId="10" xfId="1" applyNumberFormat="1" applyFont="1" applyBorder="1"/>
    <xf numFmtId="2" fontId="8" fillId="0" borderId="0" xfId="1" applyNumberFormat="1" applyFont="1"/>
    <xf numFmtId="2" fontId="2" fillId="0" borderId="18" xfId="1" applyNumberFormat="1" applyFont="1" applyBorder="1"/>
    <xf numFmtId="2" fontId="10" fillId="0" borderId="18" xfId="0" applyNumberFormat="1" applyFont="1" applyBorder="1"/>
    <xf numFmtId="2" fontId="9" fillId="0" borderId="0" xfId="0" applyNumberFormat="1" applyFont="1"/>
    <xf numFmtId="2" fontId="8" fillId="0" borderId="17" xfId="1" applyNumberFormat="1" applyFont="1" applyBorder="1"/>
    <xf numFmtId="2" fontId="8" fillId="0" borderId="18" xfId="1" applyNumberFormat="1" applyFont="1" applyBorder="1"/>
    <xf numFmtId="4" fontId="6" fillId="0" borderId="0" xfId="1" applyNumberFormat="1" applyFont="1" applyAlignment="1">
      <alignment horizontal="right"/>
    </xf>
    <xf numFmtId="4" fontId="10" fillId="0" borderId="0" xfId="0" applyNumberFormat="1" applyFont="1"/>
    <xf numFmtId="0" fontId="9" fillId="0" borderId="0" xfId="0" applyFont="1"/>
    <xf numFmtId="2" fontId="8" fillId="0" borderId="16" xfId="1" applyNumberFormat="1" applyFont="1" applyBorder="1"/>
    <xf numFmtId="4" fontId="2" fillId="0" borderId="0" xfId="1" applyNumberFormat="1" applyFont="1" applyAlignment="1">
      <alignment horizontal="right"/>
    </xf>
    <xf numFmtId="0" fontId="9" fillId="0" borderId="0" xfId="0" applyFont="1" applyAlignment="1">
      <alignment horizontal="right"/>
    </xf>
    <xf numFmtId="49" fontId="2" fillId="0" borderId="5" xfId="1" applyNumberFormat="1" applyFont="1" applyBorder="1" applyAlignment="1">
      <alignment horizontal="left"/>
    </xf>
    <xf numFmtId="2" fontId="2" fillId="0" borderId="9" xfId="1" applyNumberFormat="1" applyFont="1" applyBorder="1"/>
    <xf numFmtId="2" fontId="2" fillId="0" borderId="10" xfId="1" applyNumberFormat="1" applyFont="1" applyBorder="1"/>
    <xf numFmtId="14" fontId="10" fillId="0" borderId="14" xfId="0" applyNumberFormat="1" applyFont="1" applyBorder="1" applyAlignment="1">
      <alignment horizontal="left" vertical="top"/>
    </xf>
    <xf numFmtId="2" fontId="10" fillId="0" borderId="0" xfId="0" applyNumberFormat="1" applyFont="1"/>
    <xf numFmtId="2" fontId="2" fillId="0" borderId="19" xfId="1" applyNumberFormat="1" applyFont="1" applyBorder="1"/>
    <xf numFmtId="2" fontId="4" fillId="0" borderId="14" xfId="1" applyNumberFormat="1" applyBorder="1"/>
    <xf numFmtId="2" fontId="8" fillId="0" borderId="9" xfId="1" applyNumberFormat="1" applyFont="1" applyBorder="1"/>
    <xf numFmtId="2" fontId="4" fillId="0" borderId="9" xfId="1" applyNumberFormat="1" applyBorder="1"/>
    <xf numFmtId="0" fontId="2" fillId="2" borderId="9" xfId="1" applyFont="1" applyFill="1" applyBorder="1"/>
    <xf numFmtId="2" fontId="8" fillId="2" borderId="9" xfId="1" applyNumberFormat="1" applyFont="1" applyFill="1" applyBorder="1"/>
    <xf numFmtId="2" fontId="2" fillId="2" borderId="9" xfId="1" applyNumberFormat="1" applyFont="1" applyFill="1" applyBorder="1"/>
    <xf numFmtId="14" fontId="4" fillId="0" borderId="9" xfId="1" applyNumberFormat="1" applyBorder="1"/>
    <xf numFmtId="0" fontId="4" fillId="0" borderId="0" xfId="1" quotePrefix="1"/>
    <xf numFmtId="2" fontId="7" fillId="0" borderId="9" xfId="1" applyNumberFormat="1" applyFont="1" applyBorder="1"/>
    <xf numFmtId="0" fontId="14" fillId="0" borderId="0" xfId="0" applyFont="1"/>
    <xf numFmtId="0" fontId="14" fillId="0" borderId="18" xfId="0" applyFont="1" applyBorder="1"/>
    <xf numFmtId="2" fontId="14" fillId="0" borderId="0" xfId="0" applyNumberFormat="1" applyFont="1"/>
    <xf numFmtId="2" fontId="14" fillId="0" borderId="18" xfId="0" applyNumberFormat="1" applyFont="1" applyBorder="1"/>
    <xf numFmtId="2" fontId="2" fillId="0" borderId="5" xfId="1" applyNumberFormat="1" applyFont="1" applyBorder="1"/>
    <xf numFmtId="2" fontId="8" fillId="0" borderId="5" xfId="1" applyNumberFormat="1" applyFont="1" applyBorder="1"/>
    <xf numFmtId="2" fontId="8" fillId="0" borderId="11" xfId="1" applyNumberFormat="1" applyFont="1" applyBorder="1"/>
    <xf numFmtId="2" fontId="4" fillId="0" borderId="0" xfId="1" applyNumberFormat="1"/>
    <xf numFmtId="2" fontId="8" fillId="0" borderId="12" xfId="1" applyNumberFormat="1" applyFont="1" applyBorder="1"/>
    <xf numFmtId="2" fontId="8" fillId="0" borderId="0" xfId="1" applyNumberFormat="1" applyFont="1" applyAlignment="1">
      <alignment horizontal="right"/>
    </xf>
    <xf numFmtId="2" fontId="9" fillId="0" borderId="16" xfId="0" applyNumberFormat="1" applyFont="1" applyBorder="1"/>
  </cellXfs>
  <cellStyles count="7">
    <cellStyle name="Excel Built-in Normal" xfId="1" xr:uid="{00000000-0005-0000-0000-000000000000}"/>
    <cellStyle name="Heading 1" xfId="6" hidden="1" xr:uid="{00000000-0005-0000-0000-000001000000}"/>
    <cellStyle name="Heading1 1" xfId="2" xr:uid="{00000000-0005-0000-0000-000002000000}"/>
    <cellStyle name="Normaali" xfId="0" builtinId="0"/>
    <cellStyle name="Normaali 2" xfId="3" xr:uid="{00000000-0005-0000-0000-000004000000}"/>
    <cellStyle name="Result 1" xfId="4" xr:uid="{00000000-0005-0000-0000-000006000000}"/>
    <cellStyle name="Result2 1" xfId="5" xr:uid="{00000000-0005-0000-0000-000007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26262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9"/>
  <sheetViews>
    <sheetView tabSelected="1" zoomScale="90" zoomScaleNormal="90" workbookViewId="0">
      <selection activeCell="I15" sqref="I15"/>
    </sheetView>
  </sheetViews>
  <sheetFormatPr defaultColWidth="9.42578125" defaultRowHeight="15" x14ac:dyDescent="0.25"/>
  <cols>
    <col min="1" max="16384" width="9.42578125" style="1"/>
  </cols>
  <sheetData>
    <row r="1" spans="1:9" x14ac:dyDescent="0.25">
      <c r="A1" s="30" t="s">
        <v>0</v>
      </c>
      <c r="B1" s="30"/>
      <c r="C1" s="4"/>
      <c r="D1" s="4"/>
      <c r="E1" s="31"/>
      <c r="F1" s="32" t="s">
        <v>80</v>
      </c>
      <c r="G1" s="4"/>
      <c r="H1" s="4"/>
      <c r="I1" s="3"/>
    </row>
    <row r="2" spans="1:9" x14ac:dyDescent="0.25">
      <c r="A2" s="30"/>
      <c r="B2" s="30"/>
      <c r="C2" s="4"/>
      <c r="D2" s="4"/>
      <c r="E2" s="31"/>
      <c r="F2" s="32"/>
      <c r="G2" s="4"/>
      <c r="H2" s="32"/>
      <c r="I2" s="2"/>
    </row>
    <row r="3" spans="1:9" x14ac:dyDescent="0.25">
      <c r="A3" s="30"/>
      <c r="B3" s="30"/>
      <c r="C3" s="4"/>
      <c r="D3" s="4"/>
      <c r="E3" s="31"/>
      <c r="F3" s="32"/>
      <c r="G3" s="4"/>
      <c r="H3" s="32"/>
      <c r="I3" s="2"/>
    </row>
    <row r="4" spans="1:9" x14ac:dyDescent="0.25">
      <c r="A4" s="30" t="s">
        <v>1</v>
      </c>
      <c r="B4" s="30"/>
      <c r="C4" s="4"/>
      <c r="D4" s="4"/>
      <c r="E4" s="31"/>
      <c r="F4" s="32"/>
      <c r="G4" s="4"/>
      <c r="H4" s="32"/>
      <c r="I4" s="2"/>
    </row>
    <row r="6" spans="1:9" x14ac:dyDescent="0.25">
      <c r="A6" s="4" t="s">
        <v>2</v>
      </c>
      <c r="B6" s="4"/>
      <c r="C6" s="4"/>
      <c r="D6" s="4"/>
      <c r="E6" s="4"/>
      <c r="F6" s="4"/>
      <c r="G6" s="4"/>
      <c r="H6" s="4"/>
      <c r="I6" s="4"/>
    </row>
    <row r="7" spans="1:9" x14ac:dyDescent="0.25">
      <c r="A7" s="4"/>
      <c r="B7" s="4" t="s">
        <v>3</v>
      </c>
      <c r="C7" s="4"/>
      <c r="D7" s="4"/>
      <c r="E7" s="4"/>
      <c r="F7" s="4"/>
      <c r="G7" s="4"/>
      <c r="H7" s="4"/>
      <c r="I7" s="4"/>
    </row>
    <row r="8" spans="1:9" x14ac:dyDescent="0.25">
      <c r="A8" s="4"/>
      <c r="B8" s="4"/>
      <c r="C8" s="4" t="s">
        <v>4</v>
      </c>
      <c r="D8" s="4"/>
      <c r="E8" s="4"/>
      <c r="F8" s="4"/>
      <c r="G8" s="4"/>
      <c r="H8" s="4"/>
      <c r="I8" s="4"/>
    </row>
    <row r="9" spans="1:9" x14ac:dyDescent="0.25">
      <c r="A9" s="4"/>
      <c r="B9" s="4"/>
      <c r="C9" s="4" t="s">
        <v>5</v>
      </c>
      <c r="D9" s="4"/>
      <c r="E9" s="4"/>
      <c r="F9" s="4"/>
      <c r="G9" s="4"/>
      <c r="H9" s="4"/>
      <c r="I9" s="4"/>
    </row>
    <row r="10" spans="1:9" x14ac:dyDescent="0.25">
      <c r="A10" s="4"/>
      <c r="B10" s="4" t="s">
        <v>6</v>
      </c>
      <c r="C10" s="4"/>
      <c r="D10" s="4"/>
      <c r="E10" s="4"/>
      <c r="F10" s="4"/>
      <c r="G10" s="4"/>
      <c r="H10" s="4"/>
      <c r="I10" s="4"/>
    </row>
    <row r="11" spans="1:9" x14ac:dyDescent="0.25">
      <c r="A11" s="4"/>
      <c r="B11" s="4"/>
      <c r="C11" s="4" t="s">
        <v>90</v>
      </c>
      <c r="D11" s="4"/>
      <c r="E11" s="4"/>
      <c r="F11" s="4"/>
      <c r="G11" s="4"/>
      <c r="H11" s="4"/>
      <c r="I11" s="4"/>
    </row>
    <row r="12" spans="1:9" x14ac:dyDescent="0.25">
      <c r="A12" s="4"/>
      <c r="B12" s="4"/>
      <c r="C12" s="4" t="s">
        <v>7</v>
      </c>
      <c r="D12" s="4"/>
      <c r="E12" s="4"/>
      <c r="F12" s="4"/>
      <c r="G12" s="4"/>
      <c r="H12" s="4"/>
      <c r="I12" s="4"/>
    </row>
    <row r="13" spans="1:9" x14ac:dyDescent="0.25">
      <c r="A13" s="4"/>
      <c r="B13" s="4"/>
      <c r="C13" s="4" t="s">
        <v>8</v>
      </c>
      <c r="D13" s="4"/>
      <c r="E13" s="4"/>
      <c r="F13" s="4"/>
      <c r="G13" s="4"/>
      <c r="H13" s="4"/>
      <c r="I13" s="4"/>
    </row>
    <row r="14" spans="1:9" x14ac:dyDescent="0.25">
      <c r="A14" s="4"/>
      <c r="B14" s="4"/>
      <c r="C14" s="4" t="s">
        <v>81</v>
      </c>
      <c r="D14" s="4"/>
      <c r="E14" s="4"/>
      <c r="F14" s="4"/>
      <c r="G14" s="4"/>
      <c r="H14" s="4"/>
      <c r="I14" s="4"/>
    </row>
    <row r="15" spans="1:9" x14ac:dyDescent="0.25">
      <c r="A15" s="4"/>
      <c r="B15" s="4" t="s">
        <v>9</v>
      </c>
      <c r="C15" s="4"/>
      <c r="D15" s="4"/>
      <c r="E15" s="4"/>
    </row>
    <row r="16" spans="1:9" x14ac:dyDescent="0.25">
      <c r="A16" s="4"/>
      <c r="B16" s="4"/>
      <c r="C16" s="4" t="s">
        <v>10</v>
      </c>
      <c r="D16" s="4"/>
      <c r="E16" s="4"/>
      <c r="F16" s="4"/>
      <c r="G16" s="4"/>
      <c r="H16" s="4"/>
      <c r="I16" s="4"/>
    </row>
    <row r="18" spans="1:5" x14ac:dyDescent="0.25">
      <c r="A18" s="4" t="s">
        <v>11</v>
      </c>
      <c r="B18" s="4"/>
      <c r="C18" s="4"/>
      <c r="D18" s="4"/>
      <c r="E18" s="4"/>
    </row>
    <row r="19" spans="1:5" x14ac:dyDescent="0.25">
      <c r="A19" s="4"/>
      <c r="B19" s="4" t="s">
        <v>12</v>
      </c>
      <c r="C19" s="4"/>
    </row>
    <row r="20" spans="1:5" x14ac:dyDescent="0.25">
      <c r="A20" s="4"/>
      <c r="B20" s="4"/>
      <c r="C20" s="4" t="s">
        <v>13</v>
      </c>
    </row>
    <row r="21" spans="1:5" x14ac:dyDescent="0.25">
      <c r="A21" s="4"/>
      <c r="B21" s="4" t="s">
        <v>14</v>
      </c>
      <c r="C21" s="4"/>
    </row>
    <row r="22" spans="1:5" x14ac:dyDescent="0.25">
      <c r="A22" s="4"/>
      <c r="B22" s="4"/>
      <c r="C22" s="4" t="s">
        <v>15</v>
      </c>
    </row>
    <row r="23" spans="1:5" x14ac:dyDescent="0.25">
      <c r="A23" s="4"/>
      <c r="B23" s="4"/>
      <c r="C23" s="4" t="s">
        <v>16</v>
      </c>
    </row>
    <row r="25" spans="1:5" x14ac:dyDescent="0.25">
      <c r="A25" s="4" t="s">
        <v>17</v>
      </c>
      <c r="B25" s="4"/>
      <c r="C25" s="4"/>
    </row>
    <row r="26" spans="1:5" x14ac:dyDescent="0.25">
      <c r="A26" s="4"/>
      <c r="B26" s="4" t="s">
        <v>18</v>
      </c>
      <c r="C26" s="4"/>
    </row>
    <row r="27" spans="1:5" x14ac:dyDescent="0.25">
      <c r="A27" s="4"/>
      <c r="B27" s="4"/>
      <c r="C27" s="4" t="s">
        <v>19</v>
      </c>
    </row>
    <row r="28" spans="1:5" x14ac:dyDescent="0.25">
      <c r="A28" s="4"/>
      <c r="B28" s="4"/>
      <c r="C28" s="4" t="s">
        <v>20</v>
      </c>
    </row>
    <row r="29" spans="1:5" x14ac:dyDescent="0.25">
      <c r="A29" s="4"/>
      <c r="B29" s="4" t="s">
        <v>21</v>
      </c>
      <c r="C29" s="4"/>
    </row>
    <row r="30" spans="1:5" x14ac:dyDescent="0.25">
      <c r="A30" s="4"/>
      <c r="B30" s="4"/>
      <c r="C30" s="4" t="s">
        <v>22</v>
      </c>
    </row>
    <row r="31" spans="1:5" x14ac:dyDescent="0.25">
      <c r="A31" s="4"/>
      <c r="B31" s="4"/>
      <c r="C31" s="4" t="s">
        <v>23</v>
      </c>
    </row>
    <row r="32" spans="1:5" x14ac:dyDescent="0.25">
      <c r="A32" s="4"/>
      <c r="B32" s="4"/>
      <c r="C32" s="4" t="s">
        <v>24</v>
      </c>
    </row>
    <row r="33" spans="1:5" x14ac:dyDescent="0.25">
      <c r="A33" s="4"/>
      <c r="B33" s="4" t="s">
        <v>25</v>
      </c>
      <c r="C33" s="4"/>
    </row>
    <row r="34" spans="1:5" x14ac:dyDescent="0.25">
      <c r="A34" s="4"/>
      <c r="B34" s="4"/>
      <c r="C34" s="4" t="s">
        <v>26</v>
      </c>
      <c r="D34" s="4"/>
      <c r="E34" s="4"/>
    </row>
    <row r="36" spans="1:5" x14ac:dyDescent="0.25">
      <c r="A36" s="4" t="s">
        <v>27</v>
      </c>
      <c r="B36" s="4"/>
      <c r="C36" s="4"/>
      <c r="D36" s="4"/>
      <c r="E36" s="4"/>
    </row>
    <row r="37" spans="1:5" x14ac:dyDescent="0.25">
      <c r="A37" s="4"/>
      <c r="B37" s="4" t="s">
        <v>18</v>
      </c>
      <c r="C37" s="4"/>
      <c r="D37" s="4"/>
      <c r="E37" s="4"/>
    </row>
    <row r="38" spans="1:5" x14ac:dyDescent="0.25">
      <c r="A38" s="4"/>
      <c r="B38" s="4"/>
      <c r="C38" s="4" t="s">
        <v>28</v>
      </c>
      <c r="D38" s="4"/>
      <c r="E38" s="4"/>
    </row>
    <row r="39" spans="1:5" x14ac:dyDescent="0.25">
      <c r="A39" s="4"/>
      <c r="B39" s="4"/>
      <c r="C39" s="4" t="s">
        <v>29</v>
      </c>
      <c r="D39" s="4"/>
      <c r="E39" s="4"/>
    </row>
    <row r="40" spans="1:5" x14ac:dyDescent="0.25">
      <c r="A40" s="4"/>
      <c r="B40" s="4"/>
      <c r="C40" s="4" t="s">
        <v>30</v>
      </c>
      <c r="D40" s="4"/>
      <c r="E40" s="4"/>
    </row>
    <row r="41" spans="1:5" x14ac:dyDescent="0.25">
      <c r="A41" s="4"/>
      <c r="B41" s="4"/>
      <c r="C41" s="4" t="s">
        <v>31</v>
      </c>
      <c r="D41" s="4"/>
      <c r="E41" s="4"/>
    </row>
    <row r="42" spans="1:5" x14ac:dyDescent="0.25">
      <c r="A42" s="4"/>
      <c r="B42" s="4" t="s">
        <v>21</v>
      </c>
      <c r="C42" s="4"/>
      <c r="D42" s="4"/>
      <c r="E42" s="4"/>
    </row>
    <row r="43" spans="1:5" x14ac:dyDescent="0.25">
      <c r="A43" s="4"/>
      <c r="B43" s="4"/>
      <c r="C43" s="4" t="s">
        <v>32</v>
      </c>
      <c r="D43" s="4"/>
      <c r="E43" s="4"/>
    </row>
    <row r="44" spans="1:5" x14ac:dyDescent="0.25">
      <c r="A44" s="4"/>
      <c r="B44" s="4"/>
      <c r="C44" s="4" t="s">
        <v>33</v>
      </c>
      <c r="D44" s="4"/>
      <c r="E44" s="4"/>
    </row>
    <row r="45" spans="1:5" x14ac:dyDescent="0.25">
      <c r="A45" s="4"/>
      <c r="B45" s="4" t="s">
        <v>25</v>
      </c>
      <c r="C45" s="4"/>
      <c r="D45" s="4"/>
      <c r="E45" s="4"/>
    </row>
    <row r="46" spans="1:5" x14ac:dyDescent="0.25">
      <c r="A46" s="4"/>
      <c r="B46" s="4"/>
      <c r="C46" s="4" t="s">
        <v>34</v>
      </c>
      <c r="D46" s="4"/>
      <c r="E46" s="4"/>
    </row>
    <row r="48" spans="1:5" x14ac:dyDescent="0.25">
      <c r="A48" s="4" t="s">
        <v>35</v>
      </c>
      <c r="B48" s="4"/>
      <c r="C48" s="4"/>
      <c r="D48" s="4"/>
      <c r="E48" s="4"/>
    </row>
    <row r="49" spans="1:3" x14ac:dyDescent="0.25">
      <c r="A49" s="4"/>
      <c r="B49" s="4"/>
      <c r="C49" s="4" t="s">
        <v>36</v>
      </c>
    </row>
    <row r="51" spans="1:3" x14ac:dyDescent="0.25">
      <c r="A51" s="4" t="s">
        <v>37</v>
      </c>
      <c r="B51" s="4"/>
      <c r="C51" s="4"/>
    </row>
    <row r="52" spans="1:3" x14ac:dyDescent="0.25">
      <c r="A52" s="4"/>
      <c r="B52" s="4"/>
      <c r="C52" s="4" t="s">
        <v>38</v>
      </c>
    </row>
    <row r="53" spans="1:3" x14ac:dyDescent="0.25">
      <c r="A53" s="4"/>
      <c r="B53" s="4"/>
      <c r="C53" s="4" t="s">
        <v>39</v>
      </c>
    </row>
    <row r="55" spans="1:3" x14ac:dyDescent="0.25">
      <c r="A55" s="4" t="s">
        <v>40</v>
      </c>
      <c r="B55" s="4"/>
      <c r="C55" s="4"/>
    </row>
    <row r="56" spans="1:3" x14ac:dyDescent="0.25">
      <c r="A56" s="4"/>
      <c r="B56" s="4"/>
      <c r="C56" s="4" t="s">
        <v>41</v>
      </c>
    </row>
    <row r="57" spans="1:3" x14ac:dyDescent="0.25">
      <c r="A57" s="4"/>
      <c r="B57" s="4"/>
      <c r="C57" s="4" t="s">
        <v>42</v>
      </c>
    </row>
    <row r="58" spans="1:3" x14ac:dyDescent="0.25">
      <c r="A58" s="4"/>
      <c r="B58" s="4"/>
      <c r="C58" s="4" t="s">
        <v>43</v>
      </c>
    </row>
    <row r="59" spans="1:3" x14ac:dyDescent="0.25">
      <c r="A59" s="4"/>
      <c r="B59" s="4"/>
      <c r="C59" s="4" t="s">
        <v>44</v>
      </c>
    </row>
  </sheetData>
  <sheetProtection selectLockedCells="1" selectUnlockedCells="1"/>
  <pageMargins left="0.7" right="0.7" top="0.75" bottom="0.75" header="0.51180555555555551" footer="0.51180555555555551"/>
  <pageSetup scale="88" firstPageNumber="0" fitToWidth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zoomScale="90" zoomScaleNormal="90" workbookViewId="0"/>
  </sheetViews>
  <sheetFormatPr defaultColWidth="9.42578125" defaultRowHeight="15" x14ac:dyDescent="0.25"/>
  <cols>
    <col min="1" max="16384" width="9.42578125" style="1"/>
  </cols>
  <sheetData/>
  <sheetProtection selectLockedCells="1" selectUnlockedCells="1"/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3:P19"/>
  <sheetViews>
    <sheetView zoomScale="115" zoomScaleNormal="115" workbookViewId="0">
      <selection activeCell="J16" sqref="I16:J16"/>
    </sheetView>
  </sheetViews>
  <sheetFormatPr defaultColWidth="9.42578125" defaultRowHeight="15" x14ac:dyDescent="0.25"/>
  <cols>
    <col min="1" max="1" width="9.42578125" style="1"/>
    <col min="2" max="2" width="11.140625" style="1" customWidth="1"/>
    <col min="3" max="3" width="26.28515625" style="1" customWidth="1"/>
    <col min="4" max="16384" width="9.42578125" style="1"/>
  </cols>
  <sheetData>
    <row r="3" spans="2:16" x14ac:dyDescent="0.25">
      <c r="B3" s="20" t="s">
        <v>0</v>
      </c>
      <c r="C3" s="21"/>
      <c r="D3" s="22"/>
      <c r="E3" s="23" t="s">
        <v>51</v>
      </c>
      <c r="F3" s="22"/>
      <c r="G3" s="23" t="s">
        <v>52</v>
      </c>
      <c r="H3" s="22"/>
      <c r="I3" s="23" t="s">
        <v>53</v>
      </c>
      <c r="J3" s="22"/>
      <c r="K3" s="21" t="s">
        <v>82</v>
      </c>
      <c r="L3" s="21"/>
      <c r="M3" s="23" t="s">
        <v>54</v>
      </c>
      <c r="N3" s="22"/>
      <c r="O3" s="23" t="s">
        <v>55</v>
      </c>
      <c r="P3" s="22"/>
    </row>
    <row r="4" spans="2:16" x14ac:dyDescent="0.25">
      <c r="B4" s="24" t="s">
        <v>84</v>
      </c>
      <c r="C4" s="34"/>
      <c r="D4" s="35"/>
      <c r="E4" s="24" t="s">
        <v>89</v>
      </c>
      <c r="F4" s="35"/>
      <c r="G4" s="24" t="s">
        <v>56</v>
      </c>
      <c r="H4" s="25"/>
      <c r="I4" s="26" t="s">
        <v>57</v>
      </c>
      <c r="J4" s="25"/>
      <c r="K4" s="54" t="s">
        <v>83</v>
      </c>
      <c r="L4" s="54"/>
      <c r="M4" s="26" t="s">
        <v>58</v>
      </c>
      <c r="N4" s="25"/>
      <c r="O4" s="26" t="s">
        <v>45</v>
      </c>
      <c r="P4" s="25"/>
    </row>
    <row r="5" spans="2:16" x14ac:dyDescent="0.25">
      <c r="B5" s="36" t="s">
        <v>46</v>
      </c>
      <c r="C5" s="36" t="s">
        <v>47</v>
      </c>
      <c r="D5" s="37" t="s">
        <v>48</v>
      </c>
      <c r="E5" s="36" t="s">
        <v>49</v>
      </c>
      <c r="F5" s="36" t="s">
        <v>50</v>
      </c>
      <c r="G5" s="36" t="s">
        <v>49</v>
      </c>
      <c r="H5" s="22" t="s">
        <v>50</v>
      </c>
      <c r="I5" s="27" t="s">
        <v>49</v>
      </c>
      <c r="J5" s="27" t="s">
        <v>50</v>
      </c>
      <c r="K5" s="27" t="s">
        <v>49</v>
      </c>
      <c r="L5" s="27" t="s">
        <v>50</v>
      </c>
      <c r="M5" s="27" t="s">
        <v>49</v>
      </c>
      <c r="N5" s="27" t="s">
        <v>50</v>
      </c>
      <c r="O5" s="27" t="s">
        <v>49</v>
      </c>
      <c r="P5" s="27" t="s">
        <v>50</v>
      </c>
    </row>
    <row r="6" spans="2:16" x14ac:dyDescent="0.25">
      <c r="B6" s="57">
        <v>44562</v>
      </c>
      <c r="C6" s="38" t="s">
        <v>59</v>
      </c>
      <c r="D6" s="58">
        <v>1804.1299999999999</v>
      </c>
      <c r="E6" s="56"/>
      <c r="F6" s="56"/>
      <c r="G6" s="55">
        <v>1364.53</v>
      </c>
      <c r="H6" s="55"/>
      <c r="I6" s="55"/>
      <c r="J6" s="55"/>
      <c r="K6" s="58">
        <v>439.59999999999997</v>
      </c>
      <c r="L6" s="55"/>
      <c r="M6" s="55"/>
      <c r="N6" s="55"/>
      <c r="O6" s="59"/>
      <c r="P6" s="60">
        <f>K6+G6</f>
        <v>1804.1299999999999</v>
      </c>
    </row>
    <row r="7" spans="2:16" x14ac:dyDescent="0.25">
      <c r="B7" s="41">
        <v>44926</v>
      </c>
      <c r="C7" s="14" t="s">
        <v>91</v>
      </c>
      <c r="D7" s="55">
        <v>58.79</v>
      </c>
      <c r="E7" s="55"/>
      <c r="F7" s="55"/>
      <c r="G7" s="55">
        <v>58.79</v>
      </c>
      <c r="H7" s="55"/>
      <c r="I7" s="55"/>
      <c r="J7" s="55"/>
      <c r="K7" s="55"/>
      <c r="L7" s="55"/>
      <c r="M7" s="55"/>
      <c r="N7" s="55">
        <v>58.79</v>
      </c>
      <c r="O7" s="55"/>
      <c r="P7" s="56"/>
    </row>
    <row r="8" spans="2:16" x14ac:dyDescent="0.25">
      <c r="B8" s="41">
        <v>44926</v>
      </c>
      <c r="C8" s="14" t="s">
        <v>87</v>
      </c>
      <c r="D8" s="55">
        <v>-47.1</v>
      </c>
      <c r="E8" s="55"/>
      <c r="F8" s="55"/>
      <c r="G8" s="55"/>
      <c r="H8" s="55"/>
      <c r="I8" s="55"/>
      <c r="J8" s="55"/>
      <c r="K8" s="55"/>
      <c r="L8" s="55">
        <v>47.099999999999966</v>
      </c>
      <c r="M8" s="55">
        <v>47.099999999999966</v>
      </c>
      <c r="N8" s="55"/>
      <c r="O8" s="55"/>
      <c r="P8" s="55"/>
    </row>
    <row r="9" spans="2:16" x14ac:dyDescent="0.25">
      <c r="B9" s="41">
        <v>44926</v>
      </c>
      <c r="C9" s="14" t="s">
        <v>87</v>
      </c>
      <c r="D9" s="55">
        <v>292.3</v>
      </c>
      <c r="E9" s="55">
        <v>292.3</v>
      </c>
      <c r="F9" s="55"/>
      <c r="G9" s="55"/>
      <c r="H9" s="55"/>
      <c r="I9" s="55"/>
      <c r="J9" s="55"/>
      <c r="K9" s="55"/>
      <c r="L9" s="55"/>
      <c r="N9" s="55">
        <v>292.3</v>
      </c>
      <c r="O9" s="55"/>
      <c r="P9" s="55"/>
    </row>
    <row r="10" spans="2:16" x14ac:dyDescent="0.25">
      <c r="B10" s="63"/>
      <c r="C10" s="63"/>
      <c r="D10" s="64"/>
      <c r="E10" s="65">
        <f>SUM(E9)</f>
        <v>292.3</v>
      </c>
      <c r="F10" s="65">
        <v>0</v>
      </c>
      <c r="G10" s="65">
        <f>SUM(G6:G9)</f>
        <v>1423.32</v>
      </c>
      <c r="H10" s="65">
        <v>0</v>
      </c>
      <c r="I10" s="65"/>
      <c r="J10" s="65"/>
      <c r="K10" s="65">
        <v>439.59999999999997</v>
      </c>
      <c r="L10" s="65">
        <v>47.099999999999966</v>
      </c>
      <c r="M10" s="65">
        <f>SUM(M8:M9)</f>
        <v>47.099999999999966</v>
      </c>
      <c r="N10" s="65">
        <f>SUM(N7:N9)</f>
        <v>351.09000000000003</v>
      </c>
      <c r="O10" s="65"/>
      <c r="P10" s="65"/>
    </row>
    <row r="11" spans="2:16" x14ac:dyDescent="0.25">
      <c r="B11" s="29"/>
      <c r="C11" s="28"/>
      <c r="D11" s="55"/>
      <c r="E11" s="61">
        <v>292.3</v>
      </c>
      <c r="F11" s="55"/>
      <c r="G11" s="61">
        <v>1423.32</v>
      </c>
      <c r="H11" s="61"/>
      <c r="I11" s="61"/>
      <c r="J11" s="61"/>
      <c r="K11" s="61">
        <f>K10-L10</f>
        <v>392.5</v>
      </c>
      <c r="L11" s="61"/>
      <c r="M11" s="61"/>
      <c r="N11" s="61">
        <f>N10-M10</f>
        <v>303.99000000000007</v>
      </c>
      <c r="O11" s="55"/>
      <c r="P11" s="55"/>
    </row>
    <row r="12" spans="2:16" x14ac:dyDescent="0.25">
      <c r="B12" s="66">
        <v>44926</v>
      </c>
      <c r="C12" s="5" t="s">
        <v>88</v>
      </c>
      <c r="D12" s="68">
        <f>E11+G11+K11</f>
        <v>2108.12</v>
      </c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</row>
    <row r="13" spans="2:16" x14ac:dyDescent="0.25">
      <c r="B13" s="5"/>
      <c r="C13" s="5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</row>
    <row r="14" spans="2:16" x14ac:dyDescent="0.25">
      <c r="B14" s="5"/>
      <c r="C14" s="5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</row>
    <row r="19" spans="6:6" x14ac:dyDescent="0.25">
      <c r="F19" s="67" t="s">
        <v>92</v>
      </c>
    </row>
  </sheetData>
  <sheetProtection selectLockedCells="1" selectUnlockedCells="1"/>
  <pageMargins left="0.7" right="0.7" top="0.75" bottom="0.75" header="0.51180555555555551" footer="0.51180555555555551"/>
  <pageSetup scale="67" firstPageNumber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61"/>
  <sheetViews>
    <sheetView topLeftCell="A3" zoomScale="75" zoomScaleNormal="90" workbookViewId="0">
      <selection activeCell="N30" sqref="N30"/>
    </sheetView>
  </sheetViews>
  <sheetFormatPr defaultColWidth="9.42578125" defaultRowHeight="15" x14ac:dyDescent="0.25"/>
  <cols>
    <col min="1" max="8" width="9.42578125" style="1"/>
    <col min="9" max="9" width="9.42578125" style="1" bestFit="1" customWidth="1"/>
    <col min="10" max="10" width="9.7109375" style="1" bestFit="1" customWidth="1"/>
    <col min="11" max="11" width="9.42578125" style="1"/>
    <col min="12" max="12" width="9.42578125" style="1" bestFit="1" customWidth="1"/>
    <col min="13" max="13" width="10.7109375" style="1" customWidth="1"/>
    <col min="14" max="16384" width="9.42578125" style="1"/>
  </cols>
  <sheetData>
    <row r="1" spans="1:20" x14ac:dyDescent="0.25">
      <c r="A1" s="15" t="s">
        <v>0</v>
      </c>
      <c r="B1" s="15"/>
      <c r="C1" s="12"/>
      <c r="D1" s="12"/>
      <c r="E1" s="33" t="s">
        <v>80</v>
      </c>
      <c r="F1" s="12"/>
      <c r="G1" s="12"/>
      <c r="H1" s="12"/>
      <c r="J1" s="12"/>
      <c r="K1" s="7"/>
      <c r="L1" s="7"/>
      <c r="M1" s="48"/>
      <c r="N1" s="12"/>
    </row>
    <row r="2" spans="1:20" x14ac:dyDescent="0.25">
      <c r="A2" s="15"/>
      <c r="B2" s="12"/>
      <c r="C2" s="12"/>
      <c r="D2" s="12"/>
      <c r="E2" s="12"/>
      <c r="F2" s="12"/>
      <c r="G2" s="12"/>
      <c r="H2" s="12"/>
      <c r="I2" s="12"/>
      <c r="J2" s="17"/>
      <c r="K2" s="6"/>
      <c r="L2" s="7"/>
      <c r="M2" s="7"/>
      <c r="N2" s="12"/>
    </row>
    <row r="3" spans="1:20" ht="15.75" x14ac:dyDescent="0.25">
      <c r="A3" s="12" t="s">
        <v>60</v>
      </c>
      <c r="B3" s="12"/>
      <c r="C3" s="12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</row>
    <row r="4" spans="1:20" x14ac:dyDescent="0.25">
      <c r="A4" s="12"/>
      <c r="B4" s="12"/>
      <c r="C4" s="12"/>
      <c r="D4" s="12"/>
      <c r="E4" s="12"/>
      <c r="F4" s="12"/>
      <c r="G4" s="12"/>
      <c r="H4" s="12"/>
      <c r="I4" s="17"/>
      <c r="J4" s="17"/>
      <c r="K4" s="12"/>
      <c r="L4" s="49"/>
      <c r="M4" s="49"/>
      <c r="N4" s="12"/>
    </row>
    <row r="5" spans="1:20" x14ac:dyDescent="0.25">
      <c r="A5" s="12"/>
      <c r="B5" s="12"/>
      <c r="C5" s="12"/>
      <c r="D5" s="12"/>
      <c r="E5" s="12"/>
      <c r="F5" s="9" t="s">
        <v>85</v>
      </c>
      <c r="G5" s="12"/>
      <c r="H5" s="12"/>
      <c r="I5" s="8" t="s">
        <v>86</v>
      </c>
      <c r="J5" s="17"/>
      <c r="K5" s="12"/>
      <c r="L5" s="19"/>
      <c r="M5" s="49"/>
      <c r="N5" s="12"/>
    </row>
    <row r="6" spans="1:20" x14ac:dyDescent="0.25">
      <c r="A6" s="12"/>
      <c r="B6" s="12"/>
      <c r="C6" s="12"/>
      <c r="D6" s="12"/>
      <c r="E6" s="12"/>
      <c r="F6" s="12"/>
      <c r="G6" s="12"/>
      <c r="H6" s="12"/>
      <c r="I6" s="17"/>
      <c r="J6" s="17"/>
      <c r="K6" s="12"/>
      <c r="L6" s="49"/>
      <c r="M6" s="49"/>
      <c r="N6" s="12"/>
    </row>
    <row r="7" spans="1:20" x14ac:dyDescent="0.25">
      <c r="A7" s="9" t="s">
        <v>61</v>
      </c>
      <c r="B7" s="12"/>
      <c r="C7" s="12"/>
      <c r="D7" s="12"/>
      <c r="E7" s="12"/>
      <c r="F7" s="40"/>
      <c r="G7" s="40"/>
      <c r="H7" s="40"/>
      <c r="I7" s="40"/>
      <c r="J7" s="40"/>
      <c r="K7" s="12"/>
      <c r="L7" s="49"/>
      <c r="M7" s="49"/>
      <c r="N7" s="12"/>
    </row>
    <row r="8" spans="1:20" x14ac:dyDescent="0.25">
      <c r="A8" s="12"/>
      <c r="B8" s="9" t="s">
        <v>62</v>
      </c>
      <c r="C8" s="12"/>
      <c r="D8" s="12"/>
      <c r="E8" s="12"/>
      <c r="F8" s="40"/>
      <c r="G8" s="40"/>
      <c r="H8" s="40"/>
      <c r="I8" s="40"/>
      <c r="J8" s="40"/>
      <c r="K8" s="12"/>
      <c r="L8" s="49"/>
      <c r="M8" s="49"/>
      <c r="N8" s="12"/>
    </row>
    <row r="9" spans="1:20" x14ac:dyDescent="0.25">
      <c r="A9" s="12"/>
      <c r="B9" s="12"/>
      <c r="C9" s="12" t="s">
        <v>19</v>
      </c>
      <c r="D9" s="12"/>
      <c r="E9" s="12"/>
      <c r="F9" s="40">
        <v>4113.43</v>
      </c>
      <c r="G9" s="40"/>
      <c r="H9" s="40"/>
      <c r="I9" s="71">
        <v>1155.1199999999999</v>
      </c>
      <c r="J9" s="40"/>
      <c r="K9" s="12"/>
      <c r="L9" s="17"/>
      <c r="M9" s="17"/>
      <c r="N9" s="12"/>
    </row>
    <row r="10" spans="1:20" x14ac:dyDescent="0.25">
      <c r="A10" s="12"/>
      <c r="B10" s="12"/>
      <c r="C10" s="12" t="s">
        <v>20</v>
      </c>
      <c r="D10" s="12"/>
      <c r="E10" s="12"/>
      <c r="F10" s="43">
        <v>0</v>
      </c>
      <c r="G10" s="42">
        <f>SUM(F9:F10)</f>
        <v>4113.43</v>
      </c>
      <c r="H10" s="40"/>
      <c r="I10" s="72">
        <v>0</v>
      </c>
      <c r="J10" s="42">
        <f>I9+I10</f>
        <v>1155.1199999999999</v>
      </c>
      <c r="K10" s="12"/>
      <c r="L10" s="17"/>
      <c r="M10" s="17"/>
      <c r="N10" s="12"/>
    </row>
    <row r="11" spans="1:20" x14ac:dyDescent="0.25">
      <c r="A11" s="12"/>
      <c r="B11" s="12"/>
      <c r="C11" s="12"/>
      <c r="D11" s="12"/>
      <c r="E11" s="12"/>
      <c r="F11" s="40"/>
      <c r="G11" s="40"/>
      <c r="H11" s="40"/>
      <c r="I11" s="40"/>
      <c r="J11" s="40"/>
      <c r="K11" s="12"/>
      <c r="L11" s="17"/>
      <c r="M11" s="17"/>
      <c r="N11" s="12"/>
    </row>
    <row r="12" spans="1:20" x14ac:dyDescent="0.25">
      <c r="A12" s="12"/>
      <c r="B12" s="9" t="s">
        <v>63</v>
      </c>
      <c r="C12" s="12"/>
      <c r="D12" s="12"/>
      <c r="E12" s="12"/>
      <c r="F12" s="40"/>
      <c r="G12" s="40"/>
      <c r="H12" s="40"/>
      <c r="I12" s="40"/>
      <c r="J12" s="40"/>
      <c r="K12" s="12"/>
      <c r="L12" s="17"/>
      <c r="M12" s="17"/>
      <c r="N12" s="12"/>
    </row>
    <row r="13" spans="1:20" x14ac:dyDescent="0.25">
      <c r="A13" s="12"/>
      <c r="B13" s="12"/>
      <c r="C13" s="12" t="s">
        <v>28</v>
      </c>
      <c r="D13" s="12"/>
      <c r="E13" s="12"/>
      <c r="F13" s="40">
        <v>5777.51</v>
      </c>
      <c r="G13" s="40"/>
      <c r="H13" s="40"/>
      <c r="I13" s="71">
        <v>2291.04</v>
      </c>
      <c r="J13" s="40"/>
      <c r="K13" s="12"/>
      <c r="L13" s="17"/>
      <c r="M13" s="17"/>
      <c r="N13" s="12"/>
    </row>
    <row r="14" spans="1:20" x14ac:dyDescent="0.25">
      <c r="A14" s="12"/>
      <c r="B14" s="12"/>
      <c r="C14" s="12" t="s">
        <v>29</v>
      </c>
      <c r="D14" s="12"/>
      <c r="E14" s="12"/>
      <c r="F14" s="40">
        <v>161.48000000000002</v>
      </c>
      <c r="G14" s="40"/>
      <c r="H14" s="40"/>
      <c r="I14" s="40">
        <v>0</v>
      </c>
      <c r="J14" s="42"/>
      <c r="K14" s="12"/>
      <c r="L14" s="17"/>
      <c r="M14" s="8"/>
      <c r="N14" s="12"/>
    </row>
    <row r="15" spans="1:20" x14ac:dyDescent="0.25">
      <c r="A15" s="12"/>
      <c r="B15" s="12"/>
      <c r="C15" s="12" t="s">
        <v>30</v>
      </c>
      <c r="D15" s="12"/>
      <c r="E15" s="12"/>
      <c r="F15" s="40">
        <v>0</v>
      </c>
      <c r="G15" s="40"/>
      <c r="H15" s="40"/>
      <c r="I15" s="40">
        <v>0</v>
      </c>
      <c r="J15" s="42"/>
      <c r="K15" s="12"/>
      <c r="L15" s="17"/>
      <c r="M15" s="8"/>
      <c r="N15" s="12"/>
    </row>
    <row r="16" spans="1:20" x14ac:dyDescent="0.25">
      <c r="A16" s="12"/>
      <c r="B16" s="12"/>
      <c r="C16" s="12" t="s">
        <v>31</v>
      </c>
      <c r="D16" s="12"/>
      <c r="E16" s="12"/>
      <c r="F16" s="40">
        <v>277</v>
      </c>
      <c r="G16" s="40"/>
      <c r="H16" s="40"/>
      <c r="I16" s="71">
        <v>98.22</v>
      </c>
      <c r="J16" s="42"/>
      <c r="K16" s="12"/>
      <c r="L16" s="17"/>
      <c r="M16" s="8"/>
      <c r="N16" s="12"/>
    </row>
    <row r="17" spans="1:14" x14ac:dyDescent="0.25">
      <c r="A17" s="12"/>
      <c r="B17" s="12"/>
      <c r="C17" s="12" t="s">
        <v>32</v>
      </c>
      <c r="D17" s="12"/>
      <c r="E17" s="12"/>
      <c r="F17" s="40">
        <v>2092.77</v>
      </c>
      <c r="G17" s="40"/>
      <c r="H17" s="40"/>
      <c r="I17" s="71">
        <v>2537.27</v>
      </c>
      <c r="J17" s="42"/>
      <c r="K17" s="12"/>
      <c r="L17" s="18"/>
      <c r="M17" s="8"/>
      <c r="N17" s="12"/>
    </row>
    <row r="18" spans="1:14" x14ac:dyDescent="0.25">
      <c r="A18" s="18"/>
      <c r="B18" s="18"/>
      <c r="C18" s="18" t="s">
        <v>33</v>
      </c>
      <c r="D18" s="18"/>
      <c r="E18" s="18"/>
      <c r="F18" s="44">
        <v>224</v>
      </c>
      <c r="G18" s="45">
        <f>SUM(F13:F18)</f>
        <v>8532.76</v>
      </c>
      <c r="H18" s="58"/>
      <c r="I18" s="44">
        <v>0</v>
      </c>
      <c r="J18" s="45">
        <f>SUM(I13:I18)</f>
        <v>4926.53</v>
      </c>
      <c r="K18" s="18"/>
      <c r="L18" s="18"/>
      <c r="M18" s="50"/>
      <c r="N18" s="12"/>
    </row>
    <row r="19" spans="1:14" x14ac:dyDescent="0.25">
      <c r="A19" s="12"/>
      <c r="B19" s="12"/>
      <c r="C19" s="12"/>
      <c r="D19" s="12"/>
      <c r="E19" s="12"/>
      <c r="F19" s="40"/>
      <c r="G19" s="40"/>
      <c r="H19" s="40"/>
      <c r="I19" s="40"/>
      <c r="J19" s="42"/>
      <c r="K19" s="12"/>
      <c r="L19" s="17"/>
      <c r="M19" s="8"/>
      <c r="N19" s="12"/>
    </row>
    <row r="20" spans="1:14" x14ac:dyDescent="0.25">
      <c r="A20" s="9" t="s">
        <v>64</v>
      </c>
      <c r="B20" s="12"/>
      <c r="C20" s="12"/>
      <c r="D20" s="12"/>
      <c r="E20" s="12"/>
      <c r="F20" s="40"/>
      <c r="G20" s="42">
        <f>G10-G18</f>
        <v>-4419.33</v>
      </c>
      <c r="H20" s="40"/>
      <c r="I20" s="40"/>
      <c r="J20" s="42">
        <f>J10-J18</f>
        <v>-3771.41</v>
      </c>
      <c r="K20" s="12"/>
      <c r="L20" s="17"/>
      <c r="M20" s="8"/>
      <c r="N20" s="12"/>
    </row>
    <row r="21" spans="1:14" x14ac:dyDescent="0.25">
      <c r="A21" s="12"/>
      <c r="B21" s="12"/>
      <c r="C21" s="12"/>
      <c r="D21" s="12"/>
      <c r="E21" s="12"/>
      <c r="F21" s="40"/>
      <c r="G21" s="40"/>
      <c r="H21" s="40"/>
      <c r="I21" s="40"/>
      <c r="J21" s="40"/>
      <c r="K21" s="12"/>
      <c r="L21" s="17"/>
      <c r="M21" s="17"/>
      <c r="N21" s="12"/>
    </row>
    <row r="22" spans="1:14" x14ac:dyDescent="0.25">
      <c r="A22" s="9" t="s">
        <v>65</v>
      </c>
      <c r="B22" s="12"/>
      <c r="C22" s="12"/>
      <c r="D22" s="12"/>
      <c r="E22" s="12"/>
      <c r="F22" s="40"/>
      <c r="G22" s="40"/>
      <c r="H22" s="40"/>
      <c r="I22" s="40"/>
      <c r="J22" s="40"/>
      <c r="K22" s="12"/>
      <c r="L22" s="17"/>
      <c r="M22" s="17"/>
      <c r="N22" s="12"/>
    </row>
    <row r="23" spans="1:14" x14ac:dyDescent="0.25">
      <c r="A23" s="12"/>
      <c r="B23" s="9" t="s">
        <v>62</v>
      </c>
      <c r="C23" s="12"/>
      <c r="D23" s="12"/>
      <c r="E23" s="12"/>
      <c r="F23" s="40"/>
      <c r="G23" s="40"/>
      <c r="H23" s="40"/>
      <c r="I23" s="40"/>
      <c r="J23" s="40"/>
      <c r="K23" s="12"/>
      <c r="L23" s="17"/>
      <c r="M23" s="17"/>
      <c r="N23" s="12"/>
    </row>
    <row r="24" spans="1:14" x14ac:dyDescent="0.25">
      <c r="A24" s="12"/>
      <c r="B24" s="9"/>
      <c r="C24" s="12" t="s">
        <v>22</v>
      </c>
      <c r="D24" s="12"/>
      <c r="E24" s="12"/>
      <c r="F24" s="40">
        <v>2401.6499999999996</v>
      </c>
      <c r="G24" s="40"/>
      <c r="H24" s="40"/>
      <c r="I24" s="71">
        <v>2298.1999999999998</v>
      </c>
      <c r="J24" s="40"/>
      <c r="K24" s="12"/>
      <c r="L24" s="17"/>
      <c r="M24" s="17"/>
      <c r="N24" s="12"/>
    </row>
    <row r="25" spans="1:14" x14ac:dyDescent="0.25">
      <c r="A25" s="12"/>
      <c r="B25" s="9"/>
      <c r="C25" s="12" t="s">
        <v>23</v>
      </c>
      <c r="D25" s="12"/>
      <c r="E25" s="12"/>
      <c r="F25" s="40">
        <v>448</v>
      </c>
      <c r="G25" s="40"/>
      <c r="H25" s="40"/>
      <c r="I25" s="71">
        <v>0</v>
      </c>
      <c r="J25" s="40"/>
      <c r="K25" s="12"/>
      <c r="L25" s="17"/>
      <c r="M25" s="17"/>
      <c r="N25" s="12"/>
    </row>
    <row r="26" spans="1:14" x14ac:dyDescent="0.25">
      <c r="A26" s="12"/>
      <c r="B26" s="12"/>
      <c r="C26" s="12" t="s">
        <v>24</v>
      </c>
      <c r="D26" s="12"/>
      <c r="E26" s="12"/>
      <c r="F26" s="43">
        <v>345</v>
      </c>
      <c r="G26" s="42">
        <f>SUM(F24:F26)</f>
        <v>3194.6499999999996</v>
      </c>
      <c r="H26" s="40"/>
      <c r="I26" s="72">
        <v>875</v>
      </c>
      <c r="J26" s="42">
        <f>SUM(I24:I26)</f>
        <v>3173.2</v>
      </c>
      <c r="K26" s="12"/>
      <c r="L26" s="17"/>
      <c r="M26" s="8"/>
      <c r="N26" s="12"/>
    </row>
    <row r="27" spans="1:14" x14ac:dyDescent="0.25">
      <c r="A27" s="12"/>
      <c r="B27" s="12"/>
      <c r="C27" s="12"/>
      <c r="D27" s="12"/>
      <c r="E27" s="12"/>
      <c r="F27" s="40"/>
      <c r="G27" s="40"/>
      <c r="H27" s="40"/>
      <c r="I27" s="40"/>
      <c r="J27" s="40"/>
      <c r="K27" s="12"/>
      <c r="L27" s="17"/>
      <c r="M27" s="17"/>
      <c r="N27" s="12"/>
    </row>
    <row r="28" spans="1:14" x14ac:dyDescent="0.25">
      <c r="A28" s="12"/>
      <c r="B28" s="9" t="s">
        <v>66</v>
      </c>
      <c r="C28" s="12"/>
      <c r="D28" s="12"/>
      <c r="E28" s="12"/>
      <c r="F28" s="40"/>
      <c r="G28" s="40"/>
      <c r="H28" s="40"/>
      <c r="I28" s="40"/>
      <c r="J28" s="42"/>
      <c r="K28" s="12"/>
      <c r="L28" s="17"/>
      <c r="M28" s="8"/>
      <c r="N28" s="12"/>
    </row>
    <row r="29" spans="1:14" x14ac:dyDescent="0.25">
      <c r="A29" s="12"/>
      <c r="B29" s="12"/>
      <c r="C29" s="12" t="s">
        <v>36</v>
      </c>
      <c r="D29" s="12"/>
      <c r="E29" s="12"/>
      <c r="F29" s="43">
        <v>303.99000000000007</v>
      </c>
      <c r="G29" s="47">
        <f>F29</f>
        <v>303.99000000000007</v>
      </c>
      <c r="H29" s="40"/>
      <c r="I29" s="73">
        <v>428.08</v>
      </c>
      <c r="J29" s="74">
        <f>I29</f>
        <v>428.08</v>
      </c>
      <c r="K29" s="12"/>
      <c r="L29" s="17"/>
      <c r="M29" s="8"/>
      <c r="N29" s="12"/>
    </row>
    <row r="30" spans="1:14" x14ac:dyDescent="0.25">
      <c r="A30" s="12"/>
      <c r="B30" s="12"/>
      <c r="C30" s="12"/>
      <c r="D30" s="12"/>
      <c r="E30" s="12"/>
      <c r="F30" s="40"/>
      <c r="G30" s="40"/>
      <c r="H30" s="40"/>
      <c r="I30" s="40"/>
      <c r="J30" s="40"/>
      <c r="K30" s="12"/>
      <c r="L30" s="17"/>
      <c r="M30" s="17"/>
      <c r="N30" s="12"/>
    </row>
    <row r="31" spans="1:14" x14ac:dyDescent="0.25">
      <c r="A31" s="9" t="s">
        <v>64</v>
      </c>
      <c r="B31" s="12"/>
      <c r="C31" s="12"/>
      <c r="D31" s="12"/>
      <c r="E31" s="12"/>
      <c r="F31" s="40"/>
      <c r="G31" s="42">
        <f>SUM(G20,G26,G29)</f>
        <v>-920.69000000000028</v>
      </c>
      <c r="H31" s="40"/>
      <c r="I31" s="40"/>
      <c r="J31" s="42">
        <f>SUM(J20,J26,J29)</f>
        <v>-170.13000000000005</v>
      </c>
      <c r="K31" s="12"/>
      <c r="L31" s="17"/>
      <c r="M31" s="8"/>
      <c r="N31" s="12"/>
    </row>
    <row r="32" spans="1:14" x14ac:dyDescent="0.25">
      <c r="A32" s="12"/>
      <c r="B32" s="12"/>
      <c r="C32" s="12"/>
      <c r="D32" s="12"/>
      <c r="E32" s="12"/>
      <c r="F32" s="40"/>
      <c r="G32" s="40"/>
      <c r="H32" s="40"/>
      <c r="I32" s="40"/>
      <c r="J32" s="40"/>
      <c r="K32" s="12"/>
      <c r="L32" s="17"/>
      <c r="M32" s="17"/>
      <c r="N32" s="12"/>
    </row>
    <row r="33" spans="1:14" x14ac:dyDescent="0.25">
      <c r="A33" s="9" t="s">
        <v>67</v>
      </c>
      <c r="B33" s="12"/>
      <c r="C33" s="12"/>
      <c r="D33" s="12"/>
      <c r="E33" s="12"/>
      <c r="F33" s="40"/>
      <c r="G33" s="40"/>
      <c r="H33" s="40"/>
      <c r="I33" s="40"/>
      <c r="J33" s="40"/>
      <c r="K33" s="12"/>
      <c r="L33" s="17"/>
      <c r="M33" s="17"/>
      <c r="N33" s="12"/>
    </row>
    <row r="34" spans="1:14" x14ac:dyDescent="0.25">
      <c r="A34" s="12"/>
      <c r="B34" s="9"/>
      <c r="C34" s="12"/>
      <c r="D34" s="12"/>
      <c r="E34" s="12"/>
      <c r="F34" s="40"/>
      <c r="G34" s="40"/>
      <c r="H34" s="40"/>
      <c r="I34" s="40"/>
      <c r="J34" s="40"/>
      <c r="K34" s="12"/>
      <c r="L34" s="17"/>
      <c r="M34" s="17"/>
      <c r="N34" s="12"/>
    </row>
    <row r="35" spans="1:14" x14ac:dyDescent="0.25">
      <c r="A35" s="12"/>
      <c r="B35" s="12"/>
      <c r="C35" s="12"/>
      <c r="D35" s="12"/>
      <c r="E35" s="12"/>
      <c r="F35" s="40"/>
      <c r="G35" s="40"/>
      <c r="H35" s="40"/>
      <c r="I35" s="40"/>
      <c r="J35" s="42"/>
      <c r="K35" s="12"/>
      <c r="L35" s="17"/>
      <c r="M35" s="8"/>
      <c r="N35" s="12"/>
    </row>
    <row r="36" spans="1:14" x14ac:dyDescent="0.25">
      <c r="A36" s="12"/>
      <c r="B36" s="12"/>
      <c r="C36" s="12"/>
      <c r="D36" s="12"/>
      <c r="E36" s="12"/>
      <c r="F36" s="40"/>
      <c r="G36" s="40"/>
      <c r="H36" s="40"/>
      <c r="I36" s="40"/>
      <c r="J36" s="40"/>
      <c r="K36" s="12"/>
      <c r="L36" s="17"/>
      <c r="M36" s="17"/>
      <c r="N36" s="12"/>
    </row>
    <row r="37" spans="1:14" x14ac:dyDescent="0.25">
      <c r="A37" s="12"/>
      <c r="B37" s="9" t="s">
        <v>63</v>
      </c>
      <c r="C37" s="12"/>
      <c r="D37" s="12"/>
      <c r="E37" s="12"/>
      <c r="F37" s="40"/>
      <c r="G37" s="40"/>
      <c r="H37" s="40"/>
      <c r="I37" s="40"/>
      <c r="J37" s="40"/>
      <c r="K37" s="12"/>
      <c r="L37" s="17"/>
      <c r="M37" s="17"/>
      <c r="N37" s="12"/>
    </row>
    <row r="38" spans="1:14" x14ac:dyDescent="0.25">
      <c r="A38" s="12"/>
      <c r="B38" s="12"/>
      <c r="C38" s="12" t="s">
        <v>34</v>
      </c>
      <c r="D38" s="12"/>
      <c r="E38" s="12"/>
      <c r="F38" s="43">
        <v>359.00999999999993</v>
      </c>
      <c r="G38" s="47">
        <f>F38</f>
        <v>359.00999999999993</v>
      </c>
      <c r="H38" s="40"/>
      <c r="I38" s="70">
        <v>304.01</v>
      </c>
      <c r="J38" s="74">
        <f>I38</f>
        <v>304.01</v>
      </c>
      <c r="K38" s="12"/>
      <c r="L38" s="17"/>
      <c r="M38" s="17"/>
      <c r="N38" s="12"/>
    </row>
    <row r="39" spans="1:14" x14ac:dyDescent="0.25">
      <c r="A39" s="12"/>
      <c r="B39" s="12"/>
      <c r="C39" s="12"/>
      <c r="D39" s="12"/>
      <c r="E39" s="12"/>
      <c r="F39" s="40"/>
      <c r="G39" s="40"/>
      <c r="H39" s="40"/>
      <c r="I39" s="40"/>
      <c r="J39" s="40"/>
      <c r="K39" s="12"/>
      <c r="L39" s="17"/>
      <c r="M39" s="17"/>
      <c r="N39" s="12"/>
    </row>
    <row r="40" spans="1:14" x14ac:dyDescent="0.25">
      <c r="A40" s="9" t="s">
        <v>64</v>
      </c>
      <c r="B40" s="12"/>
      <c r="C40" s="12"/>
      <c r="D40" s="12"/>
      <c r="E40" s="12"/>
      <c r="F40" s="40"/>
      <c r="G40" s="42">
        <f>G31-G38</f>
        <v>-1279.7000000000003</v>
      </c>
      <c r="H40" s="40"/>
      <c r="I40" s="40"/>
      <c r="J40" s="42">
        <f>J31-J38</f>
        <v>-474.14000000000004</v>
      </c>
      <c r="K40" s="12"/>
      <c r="L40" s="17"/>
      <c r="M40" s="8"/>
      <c r="N40" s="12"/>
    </row>
    <row r="41" spans="1:14" x14ac:dyDescent="0.25">
      <c r="A41" s="12"/>
      <c r="B41" s="12"/>
      <c r="C41" s="12"/>
      <c r="D41" s="12"/>
      <c r="E41" s="12"/>
      <c r="F41" s="40"/>
      <c r="G41" s="40"/>
      <c r="H41" s="40"/>
      <c r="I41" s="40"/>
      <c r="J41" s="40"/>
      <c r="K41" s="12"/>
      <c r="L41" s="17"/>
      <c r="M41" s="17"/>
      <c r="N41" s="12"/>
    </row>
    <row r="42" spans="1:14" x14ac:dyDescent="0.25">
      <c r="A42" s="9" t="s">
        <v>68</v>
      </c>
      <c r="B42" s="12"/>
      <c r="C42" s="12"/>
      <c r="D42" s="12"/>
      <c r="E42" s="12"/>
      <c r="F42" s="40"/>
      <c r="G42" s="40"/>
      <c r="H42" s="40"/>
      <c r="I42" s="40"/>
      <c r="J42" s="40"/>
      <c r="K42" s="12"/>
      <c r="L42" s="17"/>
      <c r="M42" s="17"/>
      <c r="N42" s="12"/>
    </row>
    <row r="43" spans="1:14" x14ac:dyDescent="0.25">
      <c r="A43" s="9"/>
      <c r="B43" s="9" t="s">
        <v>62</v>
      </c>
      <c r="C43" s="12"/>
      <c r="D43" s="12"/>
      <c r="E43" s="12"/>
      <c r="F43" s="40"/>
      <c r="G43" s="40"/>
      <c r="H43" s="40"/>
      <c r="I43" s="40"/>
      <c r="J43" s="40"/>
      <c r="K43" s="12"/>
      <c r="L43" s="17"/>
      <c r="M43" s="17"/>
      <c r="N43" s="12"/>
    </row>
    <row r="44" spans="1:14" x14ac:dyDescent="0.25">
      <c r="A44" s="9"/>
      <c r="B44" s="12"/>
      <c r="C44" s="12" t="s">
        <v>39</v>
      </c>
      <c r="D44" s="12"/>
      <c r="E44" s="12"/>
      <c r="F44" s="43">
        <v>1307.5</v>
      </c>
      <c r="G44" s="47">
        <f>F44</f>
        <v>1307.5</v>
      </c>
      <c r="H44" s="40"/>
      <c r="I44" s="70">
        <v>381.39</v>
      </c>
      <c r="J44" s="47">
        <f>I44</f>
        <v>381.39</v>
      </c>
      <c r="K44" s="12"/>
      <c r="L44" s="17"/>
      <c r="M44" s="8"/>
      <c r="N44" s="12"/>
    </row>
    <row r="45" spans="1:14" x14ac:dyDescent="0.25">
      <c r="A45" s="12"/>
      <c r="B45" s="12"/>
      <c r="C45" s="12"/>
      <c r="D45" s="12"/>
      <c r="E45" s="12"/>
      <c r="F45" s="40"/>
      <c r="G45" s="40"/>
      <c r="H45" s="40"/>
      <c r="I45" s="40"/>
      <c r="J45" s="40"/>
      <c r="K45" s="12"/>
      <c r="L45" s="12"/>
      <c r="M45" s="12"/>
      <c r="N45" s="12"/>
    </row>
    <row r="46" spans="1:14" x14ac:dyDescent="0.25">
      <c r="A46" s="12"/>
      <c r="B46" s="9" t="s">
        <v>63</v>
      </c>
      <c r="C46" s="12"/>
      <c r="D46" s="12"/>
      <c r="E46" s="12"/>
      <c r="F46" s="40"/>
      <c r="G46" s="40"/>
      <c r="H46" s="40"/>
      <c r="I46" s="40"/>
      <c r="J46" s="40"/>
      <c r="K46" s="12"/>
      <c r="L46" s="12"/>
      <c r="M46" s="12"/>
      <c r="N46" s="12"/>
    </row>
    <row r="47" spans="1:14" x14ac:dyDescent="0.25">
      <c r="A47" s="12"/>
      <c r="B47" s="12"/>
      <c r="C47" s="12" t="s">
        <v>38</v>
      </c>
      <c r="D47" s="12"/>
      <c r="E47" s="12"/>
      <c r="F47" s="43">
        <v>233.65</v>
      </c>
      <c r="G47" s="47">
        <f>F47</f>
        <v>233.65</v>
      </c>
      <c r="H47" s="40"/>
      <c r="I47" s="73">
        <v>200</v>
      </c>
      <c r="J47" s="74">
        <f>I47</f>
        <v>200</v>
      </c>
      <c r="K47" s="12"/>
      <c r="L47" s="17"/>
      <c r="M47" s="8"/>
      <c r="N47" s="12"/>
    </row>
    <row r="48" spans="1:14" x14ac:dyDescent="0.25">
      <c r="A48" s="12"/>
      <c r="B48" s="12"/>
      <c r="C48" s="12"/>
      <c r="D48" s="12"/>
      <c r="E48" s="12"/>
      <c r="F48" s="40"/>
      <c r="G48" s="40"/>
      <c r="H48" s="40"/>
      <c r="I48" s="40"/>
      <c r="J48" s="40"/>
      <c r="K48" s="12"/>
      <c r="L48" s="17"/>
      <c r="M48" s="17"/>
      <c r="N48" s="12"/>
    </row>
    <row r="49" spans="1:14" x14ac:dyDescent="0.25">
      <c r="A49" s="9" t="s">
        <v>64</v>
      </c>
      <c r="B49" s="12"/>
      <c r="C49" s="12"/>
      <c r="D49" s="12"/>
      <c r="E49" s="12"/>
      <c r="F49" s="40"/>
      <c r="G49" s="42">
        <f>G40+G44-G47</f>
        <v>-205.85000000000028</v>
      </c>
      <c r="H49" s="40"/>
      <c r="I49" s="40"/>
      <c r="J49" s="42">
        <f>J40+J44-J47</f>
        <v>-292.75000000000006</v>
      </c>
      <c r="K49" s="12"/>
      <c r="L49" s="17"/>
      <c r="M49" s="8"/>
      <c r="N49" s="12"/>
    </row>
    <row r="50" spans="1:14" x14ac:dyDescent="0.25">
      <c r="A50" s="12"/>
      <c r="B50" s="12"/>
      <c r="C50" s="12"/>
      <c r="D50" s="12"/>
      <c r="E50" s="12"/>
      <c r="F50" s="40"/>
      <c r="G50" s="40"/>
      <c r="H50" s="40"/>
      <c r="I50" s="40"/>
      <c r="J50" s="40"/>
      <c r="K50" s="12"/>
      <c r="L50" s="17"/>
      <c r="M50" s="17"/>
      <c r="N50" s="12"/>
    </row>
    <row r="51" spans="1:14" x14ac:dyDescent="0.25">
      <c r="A51" s="9" t="s">
        <v>69</v>
      </c>
      <c r="B51" s="12"/>
      <c r="C51" s="12"/>
      <c r="D51" s="12"/>
      <c r="E51" s="12"/>
      <c r="F51" s="40"/>
      <c r="G51" s="40"/>
      <c r="H51" s="40"/>
      <c r="I51" s="40"/>
      <c r="J51" s="40"/>
      <c r="K51" s="12"/>
      <c r="L51" s="17"/>
      <c r="M51" s="17"/>
      <c r="N51" s="12"/>
    </row>
    <row r="52" spans="1:14" x14ac:dyDescent="0.25">
      <c r="A52" s="9"/>
      <c r="B52" s="9" t="s">
        <v>62</v>
      </c>
      <c r="C52" s="12"/>
      <c r="D52" s="12"/>
      <c r="E52" s="12"/>
      <c r="F52" s="40"/>
      <c r="G52" s="40"/>
      <c r="H52" s="40"/>
      <c r="I52" s="40"/>
      <c r="J52" s="40"/>
      <c r="K52" s="12"/>
      <c r="L52" s="17"/>
      <c r="M52" s="17"/>
      <c r="N52" s="12"/>
    </row>
    <row r="53" spans="1:14" x14ac:dyDescent="0.25">
      <c r="A53" s="9"/>
      <c r="B53" s="12"/>
      <c r="C53" s="12" t="s">
        <v>43</v>
      </c>
      <c r="D53" s="12"/>
      <c r="E53" s="12"/>
      <c r="F53" s="43">
        <v>0</v>
      </c>
      <c r="G53" s="47">
        <f>F53</f>
        <v>0</v>
      </c>
      <c r="H53" s="40"/>
      <c r="I53" s="73">
        <v>0</v>
      </c>
      <c r="J53" s="47">
        <f>I53</f>
        <v>0</v>
      </c>
      <c r="K53" s="12"/>
      <c r="L53" s="17"/>
      <c r="M53" s="8"/>
      <c r="N53" s="12"/>
    </row>
    <row r="54" spans="1:14" x14ac:dyDescent="0.25">
      <c r="A54" s="12"/>
      <c r="B54" s="12"/>
      <c r="C54" s="12"/>
      <c r="D54" s="12"/>
      <c r="E54" s="12"/>
      <c r="F54" s="40"/>
      <c r="G54" s="40"/>
      <c r="H54" s="40"/>
      <c r="I54" s="40"/>
      <c r="J54" s="40"/>
      <c r="K54" s="12"/>
      <c r="L54" s="12"/>
      <c r="M54" s="12"/>
      <c r="N54" s="12"/>
    </row>
    <row r="55" spans="1:14" x14ac:dyDescent="0.25">
      <c r="A55" s="12"/>
      <c r="B55" s="9" t="s">
        <v>63</v>
      </c>
      <c r="C55" s="12"/>
      <c r="D55" s="12"/>
      <c r="E55" s="12"/>
      <c r="F55" s="40"/>
      <c r="G55" s="40"/>
      <c r="H55" s="40"/>
      <c r="I55" s="40"/>
      <c r="J55" s="40"/>
      <c r="K55" s="12"/>
      <c r="L55" s="12"/>
      <c r="M55" s="12"/>
      <c r="N55" s="12"/>
    </row>
    <row r="56" spans="1:14" x14ac:dyDescent="0.25">
      <c r="A56" s="12"/>
      <c r="B56" s="12"/>
      <c r="C56" s="12" t="s">
        <v>44</v>
      </c>
      <c r="D56" s="12"/>
      <c r="E56" s="12"/>
      <c r="F56" s="43">
        <v>0</v>
      </c>
      <c r="G56" s="47">
        <f>F56</f>
        <v>0</v>
      </c>
      <c r="H56" s="40"/>
      <c r="I56" s="73">
        <v>0</v>
      </c>
      <c r="J56" s="74">
        <f>I56</f>
        <v>0</v>
      </c>
      <c r="K56" s="12"/>
      <c r="L56" s="17"/>
      <c r="M56" s="8"/>
      <c r="N56" s="12"/>
    </row>
    <row r="57" spans="1:14" x14ac:dyDescent="0.25">
      <c r="A57" s="12"/>
      <c r="B57" s="12"/>
      <c r="C57" s="12"/>
      <c r="D57" s="12"/>
      <c r="E57" s="12"/>
      <c r="F57" s="40"/>
      <c r="G57" s="40"/>
      <c r="H57" s="40"/>
      <c r="I57" s="40"/>
      <c r="J57" s="40"/>
      <c r="K57" s="12"/>
      <c r="L57" s="17"/>
      <c r="M57" s="17"/>
      <c r="N57" s="12"/>
    </row>
    <row r="58" spans="1:14" ht="15.75" thickBot="1" x14ac:dyDescent="0.3">
      <c r="A58" s="9" t="s">
        <v>70</v>
      </c>
      <c r="B58" s="12"/>
      <c r="C58" s="12"/>
      <c r="D58" s="12"/>
      <c r="E58" s="12"/>
      <c r="F58" s="40"/>
      <c r="G58" s="46">
        <f>G49+G53-G56</f>
        <v>-205.85000000000028</v>
      </c>
      <c r="H58" s="40"/>
      <c r="I58" s="40"/>
      <c r="J58" s="75">
        <f>J49+J53-J56</f>
        <v>-292.75000000000006</v>
      </c>
      <c r="K58" s="12"/>
      <c r="L58" s="17"/>
      <c r="M58" s="8"/>
      <c r="N58" s="12"/>
    </row>
    <row r="59" spans="1:14" ht="15.75" thickTop="1" x14ac:dyDescent="0.25">
      <c r="A59" s="12"/>
      <c r="B59" s="12"/>
      <c r="C59" s="12"/>
      <c r="D59" s="12"/>
      <c r="E59" s="12"/>
      <c r="F59" s="40"/>
      <c r="G59" s="40"/>
      <c r="H59" s="40"/>
      <c r="I59" s="40"/>
      <c r="J59" s="40"/>
      <c r="K59" s="12"/>
      <c r="L59" s="12"/>
      <c r="M59" s="12"/>
      <c r="N59" s="12"/>
    </row>
    <row r="60" spans="1:14" x14ac:dyDescent="0.25">
      <c r="A60" s="12"/>
      <c r="B60" s="12"/>
      <c r="C60" s="12"/>
      <c r="D60" s="12"/>
      <c r="E60" s="12"/>
      <c r="F60" s="40"/>
      <c r="G60" s="40"/>
      <c r="H60" s="40"/>
      <c r="I60" s="40"/>
      <c r="J60" s="40"/>
      <c r="K60" s="12"/>
      <c r="L60" s="12"/>
      <c r="M60" s="12"/>
      <c r="N60" s="12"/>
    </row>
    <row r="61" spans="1:14" x14ac:dyDescent="0.25">
      <c r="F61" s="76"/>
      <c r="G61" s="76"/>
      <c r="H61" s="76"/>
      <c r="I61" s="76"/>
      <c r="J61" s="76"/>
    </row>
  </sheetData>
  <sheetProtection selectLockedCells="1" selectUnlockedCells="1"/>
  <phoneticPr fontId="13" type="noConversion"/>
  <pageMargins left="0.7" right="0.7" top="0.75" bottom="0.75" header="0.51180555555555551" footer="0.51180555555555551"/>
  <pageSetup scale="78" firstPageNumber="0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O81"/>
  <sheetViews>
    <sheetView zoomScale="90" zoomScaleNormal="90" workbookViewId="0">
      <selection activeCell="M21" sqref="M21"/>
    </sheetView>
  </sheetViews>
  <sheetFormatPr defaultColWidth="9.42578125" defaultRowHeight="15" x14ac:dyDescent="0.25"/>
  <cols>
    <col min="1" max="2" width="9.42578125" style="1"/>
    <col min="3" max="3" width="9.42578125" style="1" customWidth="1"/>
    <col min="4" max="8" width="9.42578125" style="1"/>
    <col min="9" max="9" width="9.42578125" style="1" bestFit="1" customWidth="1"/>
    <col min="10" max="10" width="9.42578125" style="1"/>
    <col min="11" max="11" width="9.7109375" style="1" bestFit="1" customWidth="1"/>
    <col min="12" max="16384" width="9.42578125" style="1"/>
  </cols>
  <sheetData>
    <row r="1" spans="1:12" x14ac:dyDescent="0.25">
      <c r="A1" s="15" t="s">
        <v>0</v>
      </c>
      <c r="B1" s="15"/>
      <c r="C1" s="12"/>
      <c r="D1" s="12"/>
      <c r="E1" s="12"/>
      <c r="F1" s="17" t="s">
        <v>80</v>
      </c>
      <c r="G1" s="12"/>
      <c r="H1" s="16"/>
      <c r="J1" s="12"/>
      <c r="K1" s="52"/>
      <c r="L1" s="12"/>
    </row>
    <row r="2" spans="1:12" x14ac:dyDescent="0.25">
      <c r="A2" s="15"/>
      <c r="B2" s="15"/>
      <c r="C2" s="12"/>
      <c r="D2" s="12"/>
      <c r="E2" s="12"/>
      <c r="F2" s="12"/>
      <c r="G2" s="12"/>
      <c r="H2" s="16"/>
      <c r="I2" s="17"/>
      <c r="J2" s="12"/>
      <c r="K2" s="17"/>
      <c r="L2" s="12"/>
    </row>
    <row r="3" spans="1:12" x14ac:dyDescent="0.25">
      <c r="A3" s="15"/>
      <c r="B3" s="15"/>
      <c r="C3" s="12"/>
      <c r="D3" s="12"/>
      <c r="E3" s="12"/>
      <c r="F3" s="12"/>
      <c r="G3" s="12"/>
      <c r="H3" s="16"/>
      <c r="I3" s="17"/>
      <c r="J3" s="12"/>
      <c r="K3" s="17"/>
      <c r="L3" s="12"/>
    </row>
    <row r="4" spans="1:12" x14ac:dyDescent="0.25">
      <c r="A4" s="12" t="s">
        <v>71</v>
      </c>
      <c r="B4" s="12"/>
      <c r="C4" s="12"/>
      <c r="D4" s="12"/>
      <c r="E4" s="12"/>
      <c r="F4" s="12"/>
      <c r="G4" s="12"/>
      <c r="H4" s="12"/>
      <c r="I4" s="17"/>
      <c r="J4" s="12"/>
      <c r="K4" s="17"/>
      <c r="L4" s="12"/>
    </row>
    <row r="5" spans="1:12" x14ac:dyDescent="0.25">
      <c r="A5" s="12"/>
      <c r="B5" s="12"/>
      <c r="C5" s="12"/>
      <c r="D5" s="12"/>
      <c r="E5" s="12"/>
      <c r="F5" s="12"/>
      <c r="G5" s="12"/>
      <c r="H5" s="12"/>
      <c r="I5" s="17"/>
      <c r="J5" s="12"/>
      <c r="K5" s="17"/>
      <c r="L5" s="12"/>
    </row>
    <row r="6" spans="1:12" x14ac:dyDescent="0.25">
      <c r="A6" s="12"/>
      <c r="B6" s="12"/>
      <c r="C6" s="12"/>
      <c r="D6" s="12"/>
      <c r="E6" s="12"/>
      <c r="F6" s="12"/>
      <c r="G6" s="12"/>
      <c r="H6" s="12"/>
      <c r="I6" s="10"/>
      <c r="J6" s="12"/>
      <c r="K6" s="10"/>
      <c r="L6" s="12"/>
    </row>
    <row r="7" spans="1:12" x14ac:dyDescent="0.25">
      <c r="A7" s="9" t="s">
        <v>72</v>
      </c>
      <c r="B7" s="12"/>
      <c r="C7" s="12"/>
      <c r="D7" s="12"/>
      <c r="E7" s="12"/>
      <c r="F7" s="12"/>
      <c r="G7" s="9">
        <v>2022</v>
      </c>
      <c r="H7" s="12"/>
      <c r="I7" s="11">
        <v>2021</v>
      </c>
      <c r="J7" s="12"/>
      <c r="K7" s="53"/>
      <c r="L7" s="12"/>
    </row>
    <row r="8" spans="1:12" x14ac:dyDescent="0.25">
      <c r="A8" s="12"/>
      <c r="B8" s="12"/>
      <c r="C8" s="12"/>
      <c r="D8" s="12"/>
      <c r="E8" s="12"/>
      <c r="F8" s="12"/>
      <c r="G8" s="12"/>
      <c r="H8" s="12"/>
      <c r="I8" s="17"/>
      <c r="J8" s="12"/>
      <c r="K8" s="49"/>
      <c r="L8" s="12"/>
    </row>
    <row r="9" spans="1:12" x14ac:dyDescent="0.25">
      <c r="A9" s="12"/>
      <c r="B9" s="12" t="s">
        <v>73</v>
      </c>
      <c r="C9" s="12"/>
      <c r="D9" s="12"/>
      <c r="E9" s="12"/>
      <c r="F9" s="12"/>
      <c r="G9" s="12"/>
      <c r="H9" s="12"/>
      <c r="I9" s="17"/>
      <c r="J9" s="12"/>
      <c r="K9" s="49"/>
      <c r="L9" s="12"/>
    </row>
    <row r="10" spans="1:12" x14ac:dyDescent="0.25">
      <c r="A10" s="12"/>
      <c r="B10" s="12"/>
      <c r="C10" s="12" t="s">
        <v>74</v>
      </c>
      <c r="D10" s="12"/>
      <c r="E10" s="12"/>
      <c r="F10" s="12"/>
      <c r="G10" s="40">
        <v>1346.659999999998</v>
      </c>
      <c r="H10" s="40"/>
      <c r="I10" s="71">
        <v>1665.55</v>
      </c>
      <c r="J10" s="12"/>
      <c r="K10" s="18"/>
      <c r="L10" s="12"/>
    </row>
    <row r="11" spans="1:12" x14ac:dyDescent="0.25">
      <c r="A11" s="12"/>
      <c r="B11" s="12"/>
      <c r="C11" s="12" t="s">
        <v>75</v>
      </c>
      <c r="D11" s="12"/>
      <c r="E11" s="12"/>
      <c r="F11" s="12"/>
      <c r="G11" s="40">
        <v>385.15</v>
      </c>
      <c r="H11" s="40"/>
      <c r="I11" s="71">
        <v>60.05</v>
      </c>
      <c r="J11" s="12"/>
      <c r="K11" s="18"/>
      <c r="L11" s="12"/>
    </row>
    <row r="12" spans="1:12" x14ac:dyDescent="0.25">
      <c r="A12" s="12"/>
      <c r="B12" s="12"/>
      <c r="C12" s="12"/>
      <c r="D12" s="12"/>
      <c r="E12" s="12"/>
      <c r="F12" s="12"/>
      <c r="G12" s="40"/>
      <c r="H12" s="40"/>
      <c r="I12" s="58"/>
      <c r="J12" s="12"/>
      <c r="K12" s="18"/>
      <c r="L12" s="12"/>
    </row>
    <row r="13" spans="1:12" x14ac:dyDescent="0.25">
      <c r="A13" s="12"/>
      <c r="B13" s="12" t="s">
        <v>76</v>
      </c>
      <c r="C13" s="12"/>
      <c r="D13" s="12"/>
      <c r="E13" s="12"/>
      <c r="F13" s="12"/>
      <c r="G13" s="40"/>
      <c r="H13" s="40"/>
      <c r="I13" s="58"/>
      <c r="J13" s="12"/>
      <c r="K13" s="18"/>
      <c r="L13" s="12"/>
    </row>
    <row r="14" spans="1:12" x14ac:dyDescent="0.25">
      <c r="A14" s="12"/>
      <c r="B14" s="12"/>
      <c r="C14" s="12" t="s">
        <v>90</v>
      </c>
      <c r="D14" s="12"/>
      <c r="E14" s="12"/>
      <c r="F14" s="12"/>
      <c r="G14" s="40">
        <v>292.3</v>
      </c>
      <c r="H14" s="40"/>
      <c r="I14" s="58">
        <v>0</v>
      </c>
      <c r="J14" s="12"/>
      <c r="K14" s="18"/>
      <c r="L14" s="12"/>
    </row>
    <row r="15" spans="1:12" x14ac:dyDescent="0.25">
      <c r="A15" s="12"/>
      <c r="B15" s="12"/>
      <c r="C15" s="12" t="s">
        <v>7</v>
      </c>
      <c r="D15" s="12"/>
      <c r="E15" s="12"/>
      <c r="F15" s="12"/>
      <c r="G15" s="40">
        <v>1423.32</v>
      </c>
      <c r="H15" s="40"/>
      <c r="I15" s="69">
        <v>1364.53</v>
      </c>
      <c r="J15" s="12"/>
      <c r="K15" s="18"/>
      <c r="L15" s="12"/>
    </row>
    <row r="16" spans="1:12" x14ac:dyDescent="0.25">
      <c r="A16" s="12"/>
      <c r="B16" s="12"/>
      <c r="C16" s="12" t="s">
        <v>81</v>
      </c>
      <c r="D16" s="12"/>
      <c r="E16" s="12"/>
      <c r="F16" s="12"/>
      <c r="G16" s="40">
        <v>392.5</v>
      </c>
      <c r="H16" s="40"/>
      <c r="I16" s="69">
        <v>439.6</v>
      </c>
      <c r="J16" s="12"/>
      <c r="K16" s="18"/>
      <c r="L16" s="12"/>
    </row>
    <row r="17" spans="1:15" x14ac:dyDescent="0.25">
      <c r="A17" s="12"/>
      <c r="B17" s="12"/>
      <c r="C17" s="12" t="s">
        <v>10</v>
      </c>
      <c r="D17" s="12"/>
      <c r="E17" s="12"/>
      <c r="F17" s="12"/>
      <c r="G17" s="40">
        <v>26.25</v>
      </c>
      <c r="H17" s="40"/>
      <c r="I17" s="69">
        <v>250</v>
      </c>
      <c r="J17" s="12"/>
      <c r="K17" s="18"/>
      <c r="L17" s="12"/>
    </row>
    <row r="18" spans="1:15" x14ac:dyDescent="0.25">
      <c r="A18" s="12"/>
      <c r="B18" s="12"/>
      <c r="C18" s="12"/>
      <c r="D18" s="12"/>
      <c r="E18" s="12"/>
      <c r="F18" s="12"/>
      <c r="G18" s="40"/>
      <c r="H18" s="40"/>
      <c r="I18" s="40"/>
      <c r="J18" s="12"/>
      <c r="K18" s="17"/>
      <c r="L18" s="12"/>
    </row>
    <row r="19" spans="1:15" ht="15.75" thickBot="1" x14ac:dyDescent="0.3">
      <c r="B19" s="9"/>
      <c r="C19" s="12"/>
      <c r="E19" s="12"/>
      <c r="F19" s="12"/>
      <c r="G19" s="51">
        <f>SUM(G10:G17)</f>
        <v>3866.179999999998</v>
      </c>
      <c r="H19" s="40"/>
      <c r="I19" s="77">
        <f>SUM(I10:I17)</f>
        <v>3779.73</v>
      </c>
      <c r="J19" s="9"/>
      <c r="K19" s="8"/>
      <c r="L19" s="12"/>
    </row>
    <row r="20" spans="1:15" ht="15.75" thickTop="1" x14ac:dyDescent="0.25">
      <c r="A20" s="12"/>
      <c r="B20" s="12"/>
      <c r="C20" s="12"/>
      <c r="D20" s="12"/>
      <c r="E20" s="12"/>
      <c r="F20" s="12"/>
      <c r="G20" s="40"/>
      <c r="H20" s="40"/>
      <c r="I20" s="40"/>
      <c r="J20" s="12"/>
      <c r="K20" s="17"/>
      <c r="L20" s="12"/>
    </row>
    <row r="21" spans="1:15" x14ac:dyDescent="0.25">
      <c r="A21" s="12"/>
      <c r="B21" s="12"/>
      <c r="C21" s="12"/>
      <c r="D21" s="12"/>
      <c r="E21" s="12"/>
      <c r="F21" s="12"/>
      <c r="G21" s="40"/>
      <c r="H21" s="40"/>
      <c r="I21" s="40"/>
      <c r="J21" s="12"/>
      <c r="K21" s="17"/>
      <c r="L21" s="12"/>
    </row>
    <row r="22" spans="1:15" x14ac:dyDescent="0.25">
      <c r="A22" s="9" t="s">
        <v>77</v>
      </c>
      <c r="B22" s="12"/>
      <c r="C22" s="12"/>
      <c r="D22" s="12"/>
      <c r="E22" s="12"/>
      <c r="F22" s="12"/>
      <c r="G22" s="40"/>
      <c r="H22" s="40"/>
      <c r="I22" s="78"/>
      <c r="J22" s="12"/>
      <c r="K22" s="11"/>
      <c r="L22" s="12"/>
    </row>
    <row r="23" spans="1:15" x14ac:dyDescent="0.25">
      <c r="A23" s="12"/>
      <c r="B23" s="12"/>
      <c r="C23" s="12"/>
      <c r="D23" s="12"/>
      <c r="E23" s="12"/>
      <c r="F23" s="12"/>
      <c r="G23" s="40"/>
      <c r="H23" s="40"/>
      <c r="I23" s="40"/>
      <c r="J23" s="12"/>
      <c r="K23" s="17"/>
      <c r="L23" s="12"/>
    </row>
    <row r="24" spans="1:15" x14ac:dyDescent="0.25">
      <c r="A24" s="12"/>
      <c r="B24" s="12" t="s">
        <v>78</v>
      </c>
      <c r="C24" s="12"/>
      <c r="D24" s="12"/>
      <c r="E24" s="12"/>
      <c r="F24" s="12"/>
      <c r="G24" s="40"/>
      <c r="H24" s="40"/>
      <c r="I24" s="58"/>
      <c r="J24" s="12"/>
      <c r="K24" s="18"/>
      <c r="L24" s="12"/>
    </row>
    <row r="25" spans="1:15" x14ac:dyDescent="0.25">
      <c r="A25" s="12"/>
      <c r="B25" s="12"/>
      <c r="C25" s="12" t="s">
        <v>15</v>
      </c>
      <c r="D25" s="12"/>
      <c r="E25" s="12"/>
      <c r="F25" s="12"/>
      <c r="G25" s="40">
        <v>-205.85000000000028</v>
      </c>
      <c r="H25" s="40"/>
      <c r="I25" s="69">
        <v>-292.75</v>
      </c>
      <c r="J25" s="12"/>
      <c r="K25" s="18"/>
      <c r="L25" s="12"/>
    </row>
    <row r="26" spans="1:15" x14ac:dyDescent="0.25">
      <c r="A26" s="12"/>
      <c r="B26" s="12"/>
      <c r="C26" s="12" t="s">
        <v>16</v>
      </c>
      <c r="D26" s="12"/>
      <c r="E26" s="12"/>
      <c r="F26" s="12"/>
      <c r="G26" s="40">
        <v>3779.73</v>
      </c>
      <c r="H26" s="40"/>
      <c r="I26" s="69">
        <v>4072.48</v>
      </c>
      <c r="J26" s="12"/>
      <c r="K26" s="18"/>
      <c r="L26" s="12"/>
    </row>
    <row r="27" spans="1:15" x14ac:dyDescent="0.25">
      <c r="A27" s="12"/>
      <c r="B27" s="12"/>
      <c r="C27" s="12"/>
      <c r="D27" s="12"/>
      <c r="E27" s="12"/>
      <c r="F27" s="12"/>
      <c r="G27" s="40"/>
      <c r="H27" s="40"/>
      <c r="I27" s="58"/>
      <c r="J27" s="12"/>
      <c r="K27" s="18"/>
      <c r="L27" s="12"/>
    </row>
    <row r="28" spans="1:15" x14ac:dyDescent="0.25">
      <c r="A28" s="12"/>
      <c r="B28" s="12" t="s">
        <v>79</v>
      </c>
      <c r="C28" s="12"/>
      <c r="D28" s="12"/>
      <c r="E28" s="12"/>
      <c r="F28" s="12"/>
      <c r="G28" s="40"/>
      <c r="H28" s="40"/>
      <c r="I28" s="58"/>
      <c r="J28" s="12"/>
      <c r="K28" s="18"/>
      <c r="L28" s="12"/>
    </row>
    <row r="29" spans="1:15" x14ac:dyDescent="0.25">
      <c r="A29" s="12"/>
      <c r="B29" s="12"/>
      <c r="C29" s="12" t="s">
        <v>13</v>
      </c>
      <c r="D29" s="12"/>
      <c r="E29" s="12"/>
      <c r="F29" s="12"/>
      <c r="G29" s="40">
        <v>292.3</v>
      </c>
      <c r="H29" s="40"/>
      <c r="I29" s="58">
        <v>0</v>
      </c>
      <c r="J29" s="18"/>
      <c r="K29" s="18"/>
      <c r="L29" s="12"/>
      <c r="N29" s="13"/>
      <c r="O29" s="13"/>
    </row>
    <row r="30" spans="1:15" x14ac:dyDescent="0.25">
      <c r="A30" s="12"/>
      <c r="B30" s="12"/>
      <c r="C30" s="12"/>
      <c r="D30" s="12"/>
      <c r="E30" s="12"/>
      <c r="F30" s="12"/>
      <c r="G30" s="40"/>
      <c r="H30" s="40"/>
      <c r="I30" s="58"/>
      <c r="J30" s="18"/>
      <c r="K30" s="18"/>
      <c r="L30" s="12"/>
    </row>
    <row r="31" spans="1:15" ht="15.75" thickBot="1" x14ac:dyDescent="0.3">
      <c r="A31" s="12"/>
      <c r="B31" s="12"/>
      <c r="C31" s="12"/>
      <c r="D31" s="12"/>
      <c r="E31" s="12"/>
      <c r="F31" s="12"/>
      <c r="G31" s="51">
        <f>SUM(G25:G29)</f>
        <v>3866.18</v>
      </c>
      <c r="H31" s="40"/>
      <c r="I31" s="79">
        <f>SUM(I25:I30)</f>
        <v>3779.73</v>
      </c>
      <c r="J31" s="9"/>
      <c r="K31" s="50"/>
      <c r="L31" s="12"/>
    </row>
    <row r="32" spans="1:15" ht="15.75" thickTop="1" x14ac:dyDescent="0.25">
      <c r="A32" s="12"/>
      <c r="B32" s="12"/>
      <c r="C32" s="12"/>
      <c r="D32" s="12"/>
      <c r="E32" s="12"/>
      <c r="F32" s="12"/>
      <c r="G32" s="40"/>
      <c r="H32" s="40"/>
      <c r="I32" s="40"/>
      <c r="J32" s="12"/>
      <c r="K32" s="12"/>
      <c r="L32" s="12"/>
    </row>
    <row r="33" spans="1:12" x14ac:dyDescent="0.25">
      <c r="A33" s="12"/>
      <c r="B33" s="12"/>
      <c r="C33" s="12"/>
      <c r="D33" s="12"/>
      <c r="E33" s="12"/>
      <c r="F33" s="12"/>
      <c r="G33" s="40"/>
      <c r="H33" s="40"/>
      <c r="I33" s="40"/>
      <c r="J33" s="12"/>
      <c r="K33" s="12"/>
      <c r="L33" s="12"/>
    </row>
    <row r="34" spans="1:12" x14ac:dyDescent="0.25">
      <c r="G34" s="76"/>
      <c r="H34" s="76"/>
      <c r="I34" s="76"/>
    </row>
    <row r="35" spans="1:12" x14ac:dyDescent="0.25">
      <c r="G35" s="76"/>
      <c r="H35" s="76"/>
      <c r="I35" s="76"/>
    </row>
    <row r="36" spans="1:12" x14ac:dyDescent="0.25">
      <c r="G36" s="76"/>
      <c r="H36" s="76"/>
      <c r="I36" s="76"/>
    </row>
    <row r="37" spans="1:12" x14ac:dyDescent="0.25">
      <c r="G37" s="76"/>
      <c r="H37" s="76"/>
      <c r="I37" s="76"/>
    </row>
    <row r="38" spans="1:12" x14ac:dyDescent="0.25">
      <c r="G38" s="76"/>
      <c r="H38" s="76"/>
      <c r="I38" s="76"/>
    </row>
    <row r="39" spans="1:12" x14ac:dyDescent="0.25">
      <c r="G39" s="76"/>
      <c r="H39" s="76"/>
      <c r="I39" s="76"/>
    </row>
    <row r="40" spans="1:12" x14ac:dyDescent="0.25">
      <c r="G40" s="76"/>
      <c r="H40" s="76"/>
      <c r="I40" s="76"/>
    </row>
    <row r="41" spans="1:12" x14ac:dyDescent="0.25">
      <c r="G41" s="76"/>
      <c r="H41" s="76"/>
      <c r="I41" s="76"/>
    </row>
    <row r="42" spans="1:12" x14ac:dyDescent="0.25">
      <c r="G42" s="76"/>
      <c r="H42" s="76"/>
      <c r="I42" s="76"/>
    </row>
    <row r="43" spans="1:12" x14ac:dyDescent="0.25">
      <c r="G43" s="76"/>
      <c r="H43" s="76"/>
      <c r="I43" s="76"/>
    </row>
    <row r="44" spans="1:12" x14ac:dyDescent="0.25">
      <c r="G44" s="76"/>
      <c r="H44" s="76"/>
      <c r="I44" s="76"/>
    </row>
    <row r="45" spans="1:12" x14ac:dyDescent="0.25">
      <c r="G45" s="76"/>
      <c r="H45" s="76"/>
      <c r="I45" s="76"/>
    </row>
    <row r="46" spans="1:12" x14ac:dyDescent="0.25">
      <c r="G46" s="76"/>
      <c r="H46" s="76"/>
      <c r="I46" s="76"/>
    </row>
    <row r="47" spans="1:12" x14ac:dyDescent="0.25">
      <c r="G47" s="76"/>
      <c r="H47" s="76"/>
      <c r="I47" s="76"/>
    </row>
    <row r="48" spans="1:12" x14ac:dyDescent="0.25">
      <c r="G48" s="76"/>
      <c r="H48" s="76"/>
      <c r="I48" s="76"/>
    </row>
    <row r="49" spans="7:9" x14ac:dyDescent="0.25">
      <c r="G49" s="76"/>
      <c r="H49" s="76"/>
      <c r="I49" s="76"/>
    </row>
    <row r="50" spans="7:9" x14ac:dyDescent="0.25">
      <c r="G50" s="76"/>
      <c r="H50" s="76"/>
      <c r="I50" s="76"/>
    </row>
    <row r="51" spans="7:9" x14ac:dyDescent="0.25">
      <c r="G51" s="76"/>
      <c r="H51" s="76"/>
      <c r="I51" s="76"/>
    </row>
    <row r="52" spans="7:9" x14ac:dyDescent="0.25">
      <c r="G52" s="76"/>
      <c r="H52" s="76"/>
      <c r="I52" s="76"/>
    </row>
    <row r="53" spans="7:9" x14ac:dyDescent="0.25">
      <c r="G53" s="76"/>
      <c r="H53" s="76"/>
      <c r="I53" s="76"/>
    </row>
    <row r="54" spans="7:9" x14ac:dyDescent="0.25">
      <c r="G54" s="76"/>
      <c r="H54" s="76"/>
      <c r="I54" s="76"/>
    </row>
    <row r="55" spans="7:9" x14ac:dyDescent="0.25">
      <c r="G55" s="76"/>
      <c r="H55" s="76"/>
      <c r="I55" s="76"/>
    </row>
    <row r="56" spans="7:9" x14ac:dyDescent="0.25">
      <c r="G56" s="76"/>
      <c r="H56" s="76"/>
      <c r="I56" s="76"/>
    </row>
    <row r="57" spans="7:9" x14ac:dyDescent="0.25">
      <c r="G57" s="76"/>
      <c r="H57" s="76"/>
      <c r="I57" s="76"/>
    </row>
    <row r="58" spans="7:9" x14ac:dyDescent="0.25">
      <c r="G58" s="76"/>
      <c r="H58" s="76"/>
      <c r="I58" s="76"/>
    </row>
    <row r="59" spans="7:9" x14ac:dyDescent="0.25">
      <c r="G59" s="76"/>
      <c r="H59" s="76"/>
      <c r="I59" s="76"/>
    </row>
    <row r="60" spans="7:9" x14ac:dyDescent="0.25">
      <c r="G60" s="76"/>
      <c r="H60" s="76"/>
      <c r="I60" s="76"/>
    </row>
    <row r="61" spans="7:9" x14ac:dyDescent="0.25">
      <c r="G61" s="76"/>
      <c r="H61" s="76"/>
      <c r="I61" s="76"/>
    </row>
    <row r="62" spans="7:9" x14ac:dyDescent="0.25">
      <c r="G62" s="76"/>
      <c r="H62" s="76"/>
      <c r="I62" s="76"/>
    </row>
    <row r="63" spans="7:9" x14ac:dyDescent="0.25">
      <c r="G63" s="76"/>
      <c r="H63" s="76"/>
      <c r="I63" s="76"/>
    </row>
    <row r="64" spans="7:9" x14ac:dyDescent="0.25">
      <c r="G64" s="76"/>
      <c r="H64" s="76"/>
      <c r="I64" s="76"/>
    </row>
    <row r="65" spans="7:9" x14ac:dyDescent="0.25">
      <c r="G65" s="76"/>
      <c r="H65" s="76"/>
      <c r="I65" s="76"/>
    </row>
    <row r="66" spans="7:9" x14ac:dyDescent="0.25">
      <c r="G66" s="76"/>
      <c r="H66" s="76"/>
      <c r="I66" s="76"/>
    </row>
    <row r="67" spans="7:9" x14ac:dyDescent="0.25">
      <c r="G67" s="76"/>
      <c r="H67" s="76"/>
      <c r="I67" s="76"/>
    </row>
    <row r="68" spans="7:9" x14ac:dyDescent="0.25">
      <c r="G68" s="76"/>
      <c r="H68" s="76"/>
      <c r="I68" s="76"/>
    </row>
    <row r="69" spans="7:9" x14ac:dyDescent="0.25">
      <c r="G69" s="76"/>
      <c r="H69" s="76"/>
      <c r="I69" s="76"/>
    </row>
    <row r="70" spans="7:9" x14ac:dyDescent="0.25">
      <c r="G70" s="76"/>
      <c r="H70" s="76"/>
      <c r="I70" s="76"/>
    </row>
    <row r="71" spans="7:9" x14ac:dyDescent="0.25">
      <c r="G71" s="76"/>
      <c r="H71" s="76"/>
      <c r="I71" s="76"/>
    </row>
    <row r="72" spans="7:9" x14ac:dyDescent="0.25">
      <c r="G72" s="76"/>
      <c r="H72" s="76"/>
      <c r="I72" s="76"/>
    </row>
    <row r="73" spans="7:9" x14ac:dyDescent="0.25">
      <c r="G73" s="76"/>
      <c r="H73" s="76"/>
      <c r="I73" s="76"/>
    </row>
    <row r="74" spans="7:9" x14ac:dyDescent="0.25">
      <c r="G74" s="76"/>
      <c r="H74" s="76"/>
      <c r="I74" s="76"/>
    </row>
    <row r="75" spans="7:9" x14ac:dyDescent="0.25">
      <c r="G75" s="76"/>
      <c r="H75" s="76"/>
      <c r="I75" s="76"/>
    </row>
    <row r="76" spans="7:9" x14ac:dyDescent="0.25">
      <c r="G76" s="76"/>
      <c r="H76" s="76"/>
      <c r="I76" s="76"/>
    </row>
    <row r="77" spans="7:9" x14ac:dyDescent="0.25">
      <c r="G77" s="76"/>
      <c r="H77" s="76"/>
      <c r="I77" s="76"/>
    </row>
    <row r="78" spans="7:9" x14ac:dyDescent="0.25">
      <c r="G78" s="76"/>
      <c r="H78" s="76"/>
      <c r="I78" s="76"/>
    </row>
    <row r="79" spans="7:9" x14ac:dyDescent="0.25">
      <c r="G79" s="76"/>
      <c r="H79" s="76"/>
      <c r="I79" s="76"/>
    </row>
    <row r="80" spans="7:9" x14ac:dyDescent="0.25">
      <c r="G80" s="76"/>
      <c r="H80" s="76"/>
      <c r="I80" s="76"/>
    </row>
    <row r="81" spans="7:9" x14ac:dyDescent="0.25">
      <c r="G81" s="76"/>
      <c r="H81" s="76"/>
      <c r="I81" s="76"/>
    </row>
  </sheetData>
  <sheetProtection selectLockedCells="1" selectUnlockedCells="1"/>
  <pageMargins left="0.7" right="0.7" top="0.75" bottom="0.75" header="0.51180555555555551" footer="0.51180555555555551"/>
  <pageSetup scale="99" firstPageNumber="0" orientation="portrait" horizontalDpi="300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DB7F49830958C54095A114D18EDEE98B" ma:contentTypeVersion="12" ma:contentTypeDescription="Luo uusi asiakirja." ma:contentTypeScope="" ma:versionID="9ffc9ca4fd1a97df3a8b01b82a8e1fd5">
  <xsd:schema xmlns:xsd="http://www.w3.org/2001/XMLSchema" xmlns:xs="http://www.w3.org/2001/XMLSchema" xmlns:p="http://schemas.microsoft.com/office/2006/metadata/properties" xmlns:ns2="53defc60-b35a-48d8-805c-c79b0296123f" xmlns:ns3="87d04fa1-2ffa-46a6-9d57-21a1a3342082" targetNamespace="http://schemas.microsoft.com/office/2006/metadata/properties" ma:root="true" ma:fieldsID="d8273c6bb05b7b48011b5ed7f8eae2d6" ns2:_="" ns3:_="">
    <xsd:import namespace="53defc60-b35a-48d8-805c-c79b0296123f"/>
    <xsd:import namespace="87d04fa1-2ffa-46a6-9d57-21a1a334208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efc60-b35a-48d8-805c-c79b029612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d04fa1-2ffa-46a6-9d57-21a1a3342082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6DE4128-860D-454D-B5AE-F07A3F4656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efc60-b35a-48d8-805c-c79b0296123f"/>
    <ds:schemaRef ds:uri="87d04fa1-2ffa-46a6-9d57-21a1a334208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D1A7B40-3862-4F43-A010-54126E6EFCE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589E799-3FA6-4F0E-943C-05F181205F7D}">
  <ds:schemaRefs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53defc60-b35a-48d8-805c-c79b0296123f"/>
    <ds:schemaRef ds:uri="http://purl.org/dc/terms/"/>
    <ds:schemaRef ds:uri="http://purl.org/dc/elements/1.1/"/>
    <ds:schemaRef ds:uri="87d04fa1-2ffa-46a6-9d57-21a1a3342082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Tilikartta</vt:lpstr>
      <vt:lpstr>Taul5</vt:lpstr>
      <vt:lpstr>Varastokirja</vt:lpstr>
      <vt:lpstr>Tuloslaskelma</vt:lpstr>
      <vt:lpstr>Tase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Laura-Kaisa</dc:creator>
  <cp:keywords/>
  <dc:description/>
  <cp:lastModifiedBy>Joonas Niemi</cp:lastModifiedBy>
  <cp:revision/>
  <cp:lastPrinted>2023-03-13T08:39:45Z</cp:lastPrinted>
  <dcterms:created xsi:type="dcterms:W3CDTF">2014-05-15T16:22:10Z</dcterms:created>
  <dcterms:modified xsi:type="dcterms:W3CDTF">2023-04-06T10:24:28Z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0x010100DB7F49830958C54095A114D18EDEE98B</vt:lpwstr>
  </property>
</Properties>
</file>